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Лист1" sheetId="1" r:id="rId1"/>
  </sheets>
  <definedNames>
    <definedName name="_xlnm.Print_Titles" localSheetId="0">'Лист1'!$13:$13</definedName>
    <definedName name="_xlnm.Print_Area" localSheetId="0">'Лист1'!$A$1:$H$33</definedName>
  </definedNames>
  <calcPr fullCalcOnLoad="1"/>
</workbook>
</file>

<file path=xl/sharedStrings.xml><?xml version="1.0" encoding="utf-8"?>
<sst xmlns="http://schemas.openxmlformats.org/spreadsheetml/2006/main" count="76" uniqueCount="61">
  <si>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</si>
  <si>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</si>
  <si>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</si>
  <si>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</si>
  <si>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</si>
  <si>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</si>
  <si>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</si>
  <si>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</si>
  <si>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1.</t>
  </si>
  <si>
    <t>Уменьшение остатков средств бюджетов</t>
  </si>
  <si>
    <t>Увеличение остатков средств бюджетов</t>
  </si>
  <si>
    <t>2.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</si>
  <si>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</si>
  <si>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</si>
  <si>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</si>
  <si>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</si>
  <si>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</si>
  <si>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</si>
  <si>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</si>
  <si>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</si>
  <si>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</si>
  <si>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</si>
  <si>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</si>
  <si>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</si>
  <si>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</si>
  <si>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</si>
  <si>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>Привлечение кредитов от кредитных организаций 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</si>
  <si>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</si>
  <si>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Погашение кредитов от кредитных организаций в валюте Российской Федерации</t>
  </si>
  <si>
    <t>Привлечение городскими округами кредитов от кредитных организаций в валюте Российской Федерации</t>
  </si>
  <si>
    <t>01 03 00 00 05 0000 000</t>
  </si>
  <si>
    <t>Бюджетные кредиты от других бюджетов бюджетной системы Российской Федерации в валюте Российской Федерации</t>
  </si>
  <si>
    <t>01 03 01 00 04 0000 700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</si>
  <si>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</si>
  <si>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01 03 01 00 04 0000 710</t>
  </si>
  <si>
    <t>01 03 01 00 04 0000 800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</si>
  <si>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</si>
  <si>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01 03 01 00 04 0000 810</t>
  </si>
  <si>
    <t>3.</t>
  </si>
  <si>
    <t xml:space="preserve">Одинцовского городского округа в 2023 году  </t>
  </si>
  <si>
    <t>080</t>
  </si>
  <si>
    <t>01 06 00 00 00 0000 000</t>
  </si>
  <si>
    <t>Иные источники внутреннего финансирования дефицитов бюджета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</si>
  <si>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</si>
  <si>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</si>
  <si>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</si>
  <si>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</si>
  <si>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4.</t>
  </si>
  <si>
    <t>Л.В.Тарасова</t>
  </si>
  <si>
    <t xml:space="preserve">Одинцовского городского округа </t>
  </si>
  <si>
    <t xml:space="preserve">2023 год                              (тыс. руб.)        </t>
  </si>
  <si>
    <t>Увеличение финансовых активов за счет средств на казначейских счетах</t>
  </si>
  <si>
    <t>01 06 10 02 00 0000 550</t>
  </si>
  <si>
    <t>01 06 10 02 04 0000 550</t>
  </si>
  <si>
    <t>Изменение         (тыс. руб.)</t>
  </si>
  <si>
    <t xml:space="preserve">Уточненный план             (тыс. руб.) </t>
  </si>
  <si>
    <t>Исполнено                 (тыс. руб.)</t>
  </si>
  <si>
    <t>Приложение 4</t>
  </si>
  <si>
    <t>Заместитель Главы Одинцовского городского округа -  начальник Финансово-казначейского управления Администрации Одинцовского городского округа</t>
  </si>
  <si>
    <t xml:space="preserve">к решению Совета депутатов </t>
  </si>
  <si>
    <t>от 29.03. 2024  № 1/55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</si>
</sst>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₽&quot;;\-#,##0&quot;₽&quot;"/>
    <numFmt numFmtId="167" formatCode="#,##0&quot;₽&quot;;[Red]\-#,##0&quot;₽&quot;"/>
    <numFmt numFmtId="168" formatCode="#,##0.00&quot;₽&quot;;\-#,##0.00&quot;₽&quot;"/>
    <numFmt numFmtId="169" formatCode="#,##0.00&quot;₽&quot;;[Red]\-#,##0.00&quot;₽&quot;"/>
    <numFmt numFmtId="170" formatCode="_-* #,##0&quot;₽&quot;_-;\-* #,##0&quot;₽&quot;_-;_-* &quot;-&quot;&quot;₽&quot;_-;_-@_-"/>
    <numFmt numFmtId="171" formatCode="_-* #,##0_₽_-;\-* #,##0_₽_-;_-* &quot;-&quot;_₽_-;_-@_-"/>
    <numFmt numFmtId="172" formatCode="_-* #,##0.00&quot;₽&quot;_-;\-* #,##0.00&quot;₽&quot;_-;_-* &quot;-&quot;??&quot;₽&quot;_-;_-@_-"/>
    <numFmt numFmtId="173" formatCode="_-* #,##0.00_₽_-;\-* #,##0.00_₽_-;_-* &quot;-&quot;??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#,##0.0"/>
    <numFmt numFmtId="184" formatCode="#,##0.000"/>
    <numFmt numFmtId="185" formatCode="#,##0.000_ ;[Red]\-#,##0.000_ "/>
    <numFmt numFmtId="186" formatCode="#,##0.0000"/>
    <numFmt numFmtId="187" formatCode="#,##0.00000"/>
    <numFmt numFmtId="188" formatCode="#,##0.000000"/>
    <numFmt numFmtId="189" formatCode="#,##0.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0000_р_._-;\-* #,##0.00000_р_._-;_-* &quot;-&quot;??_р_._-;_-@_-"/>
    <numFmt numFmtId="193" formatCode="0.000"/>
    <numFmt numFmtId="194" formatCode="0.0000"/>
    <numFmt numFmtId="195" formatCode="0.00000"/>
    <numFmt numFmtId="196" formatCode="_-* #,##0.0_р_._-;\-* #,##0.0_р_._-;_-* &quot;-&quot;??_р_._-;_-@_-"/>
    <numFmt numFmtId="197" formatCode="_-* #,##0_р_._-;\-* #,##0_р_._-;_-* &quot;-&quot;??_р_._-;_-@_-"/>
    <numFmt numFmtId="198" formatCode="_-* #,##0.00000_р_._-;\-* #,##0.00000_р_._-;_-* &quot;-&quot;?????_р_._-;_-@_-"/>
    <numFmt numFmtId="199" formatCode="_-* #,##0.00000\ _₽_-;\-* #,##0.00000\ _₽_-;_-* &quot;-&quot;?????\ _₽_-;_-@_-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b/>
      <sz val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2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1" fillId="0" borderId="0" xfId="57" applyFont="1" applyFill="1" applyBorder="1" applyAlignment="1">
      <alignment horizontal="right" vertical="center" wrapText="1"/>
      <protection/>
    </xf>
    <xf numFmtId="0" fontId="5" fillId="33" borderId="12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/>
    </xf>
    <xf numFmtId="187" fontId="4" fillId="0" borderId="10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" fillId="0" borderId="0" xfId="57" applyFont="1" applyFill="1" applyBorder="1" applyAlignment="1">
      <alignment vertical="center" wrapText="1"/>
      <protection/>
    </xf>
    <xf numFmtId="0" fontId="46" fillId="34" borderId="0" xfId="0" applyFont="1" applyFill="1" applyBorder="1" applyAlignment="1">
      <alignment/>
    </xf>
    <xf numFmtId="0" fontId="1" fillId="0" borderId="0" xfId="57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87" fontId="4" fillId="33" borderId="10" xfId="68" applyNumberFormat="1" applyFont="1" applyFill="1" applyBorder="1" applyAlignment="1">
      <alignment horizontal="center" vertical="center" wrapText="1"/>
    </xf>
    <xf numFmtId="187" fontId="3" fillId="33" borderId="10" xfId="68" applyNumberFormat="1" applyFont="1" applyFill="1" applyBorder="1" applyAlignment="1">
      <alignment horizontal="center" vertical="center" wrapText="1"/>
    </xf>
    <xf numFmtId="187" fontId="4" fillId="33" borderId="10" xfId="0" applyNumberFormat="1" applyFont="1" applyFill="1" applyBorder="1" applyAlignment="1">
      <alignment horizontal="center" vertical="center"/>
    </xf>
    <xf numFmtId="187" fontId="5" fillId="33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187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0" xfId="57" applyFont="1" applyFill="1" applyBorder="1" applyAlignment="1">
      <alignment horizontal="right" vertical="center" wrapText="1"/>
      <protection/>
    </xf>
    <xf numFmtId="0" fontId="46" fillId="34" borderId="0" xfId="0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2 2" xfId="45"/>
    <cellStyle name="Денежный 2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 6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2" xfId="70"/>
    <cellStyle name="Финансовый 2 2" xfId="71"/>
    <cellStyle name="Финансовый 2 3" xfId="72"/>
    <cellStyle name="Финансовый 3" xfId="73"/>
    <cellStyle name="Финансовый 3 2" xfId="74"/>
    <cellStyle name="Финансовый 4" xfId="75"/>
    <cellStyle name="Финансовый 4 2" xfId="76"/>
    <cellStyle name="Финансовый 5" xfId="77"/>
    <cellStyle name="Финансовый 5 2" xfId="78"/>
    <cellStyle name="Финансовый 6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57421875" style="1" customWidth="1"/>
    <col min="4" max="4" width="79.8515625" style="1" customWidth="1"/>
    <col min="5" max="5" width="22.00390625" style="29" customWidth="1"/>
    <col min="6" max="6" width="17.8515625" style="1" customWidth="1"/>
    <col min="7" max="7" width="21.421875" style="1" customWidth="1"/>
    <col min="8" max="8" width="23.140625" style="1" customWidth="1"/>
    <col min="9" max="16384" width="9.140625" style="1" customWidth="1"/>
  </cols>
  <sheetData>
    <row r="1" spans="1:8" ht="15.75">
      <c r="A1" s="25"/>
      <c r="B1" s="25"/>
      <c r="C1" s="25"/>
      <c r="E1" s="25"/>
      <c r="F1" s="28"/>
      <c r="G1" s="52" t="s">
        <v>57</v>
      </c>
      <c r="H1" s="52"/>
    </row>
    <row r="2" spans="1:8" ht="15.75">
      <c r="A2" s="25"/>
      <c r="B2" s="25"/>
      <c r="C2" s="25"/>
      <c r="E2" s="25"/>
      <c r="F2" s="25"/>
      <c r="G2" s="52" t="s">
        <v>59</v>
      </c>
      <c r="H2" s="52"/>
    </row>
    <row r="3" spans="1:8" ht="15.75">
      <c r="A3" s="25"/>
      <c r="B3" s="25"/>
      <c r="C3" s="25"/>
      <c r="E3" s="25"/>
      <c r="F3" s="25"/>
      <c r="G3" s="52" t="s">
        <v>49</v>
      </c>
      <c r="H3" s="52"/>
    </row>
    <row r="4" spans="1:8" ht="15.75">
      <c r="A4" s="26"/>
      <c r="B4" s="26"/>
      <c r="C4" s="26"/>
      <c r="E4" s="38"/>
      <c r="F4" s="26"/>
      <c r="G4" s="53" t="s">
        <v>60</v>
      </c>
      <c r="H4" s="53"/>
    </row>
    <row r="5" spans="1:8" ht="15.75">
      <c r="A5" s="13"/>
      <c r="B5" s="13"/>
      <c r="C5" s="13"/>
      <c r="E5" s="27"/>
      <c r="H5" s="13"/>
    </row>
    <row r="6" spans="1:8" ht="21" customHeight="1">
      <c r="A6" s="43" t="s">
        <v>0</v>
      </c>
      <c r="B6" s="43"/>
      <c r="C6" s="43"/>
      <c r="D6" s="43"/>
      <c r="E6" s="43"/>
      <c r="F6" s="43"/>
      <c r="G6" s="43"/>
      <c r="H6" s="43"/>
    </row>
    <row r="7" spans="1:8" ht="20.25">
      <c r="A7" s="43" t="s">
        <v>39</v>
      </c>
      <c r="B7" s="43"/>
      <c r="C7" s="43"/>
      <c r="D7" s="43"/>
      <c r="E7" s="43"/>
      <c r="F7" s="43"/>
      <c r="G7" s="43"/>
      <c r="H7" s="43"/>
    </row>
    <row r="8" ht="15.75" customHeight="1">
      <c r="E8" s="30"/>
    </row>
    <row r="9" spans="1:8" ht="51">
      <c r="A9" s="2" t="s">
        <v>1</v>
      </c>
      <c r="B9" s="39" t="s">
        <v>4</v>
      </c>
      <c r="C9" s="2" t="s">
        <v>6</v>
      </c>
      <c r="D9" s="2" t="s">
        <v>7</v>
      </c>
      <c r="E9" s="37" t="s">
        <v>50</v>
      </c>
      <c r="F9" s="36" t="s">
        <v>54</v>
      </c>
      <c r="G9" s="36" t="s">
        <v>55</v>
      </c>
      <c r="H9" s="36" t="s">
        <v>56</v>
      </c>
    </row>
    <row r="10" spans="1:8" ht="27.75" customHeight="1">
      <c r="A10" s="4"/>
      <c r="B10" s="5"/>
      <c r="C10" s="54" t="s">
        <v>12</v>
      </c>
      <c r="D10" s="55"/>
      <c r="E10" s="32">
        <f>SUM(E32*-1)</f>
        <v>-2854882.1643199995</v>
      </c>
      <c r="F10" s="32"/>
      <c r="G10" s="32">
        <f>SUM(G32*-1)</f>
        <v>-2854882.1643199995</v>
      </c>
      <c r="H10" s="32">
        <f>SUM(H32*-1)</f>
        <v>-1331826.1063800007</v>
      </c>
    </row>
    <row r="11" spans="1:8" ht="29.25" customHeight="1">
      <c r="A11" s="4"/>
      <c r="B11" s="6"/>
      <c r="C11" s="56" t="s">
        <v>0</v>
      </c>
      <c r="D11" s="57"/>
      <c r="E11" s="33"/>
      <c r="F11" s="33"/>
      <c r="G11" s="33"/>
      <c r="H11" s="33"/>
    </row>
    <row r="12" spans="1:8" ht="39.75" customHeight="1">
      <c r="A12" s="41" t="s">
        <v>8</v>
      </c>
      <c r="B12" s="10" t="s">
        <v>5</v>
      </c>
      <c r="C12" s="11" t="s">
        <v>13</v>
      </c>
      <c r="D12" s="12" t="s">
        <v>2</v>
      </c>
      <c r="E12" s="34">
        <f>E13+E15</f>
        <v>1754500</v>
      </c>
      <c r="F12" s="34"/>
      <c r="G12" s="34">
        <f>G13+G15</f>
        <v>1754500</v>
      </c>
      <c r="H12" s="34">
        <f>H13+H15</f>
        <v>1140000</v>
      </c>
    </row>
    <row r="13" spans="1:8" s="3" customFormat="1" ht="42" customHeight="1">
      <c r="A13" s="42"/>
      <c r="B13" s="6" t="s">
        <v>5</v>
      </c>
      <c r="C13" s="7" t="s">
        <v>14</v>
      </c>
      <c r="D13" s="8" t="s">
        <v>26</v>
      </c>
      <c r="E13" s="35">
        <f>E14</f>
        <v>3149500</v>
      </c>
      <c r="F13" s="35"/>
      <c r="G13" s="35">
        <f>SUM(E13+F13)</f>
        <v>3149500</v>
      </c>
      <c r="H13" s="35">
        <f>H14</f>
        <v>2635000</v>
      </c>
    </row>
    <row r="14" spans="1:8" s="3" customFormat="1" ht="42.75" customHeight="1">
      <c r="A14" s="42"/>
      <c r="B14" s="6" t="s">
        <v>5</v>
      </c>
      <c r="C14" s="7" t="s">
        <v>15</v>
      </c>
      <c r="D14" s="9" t="s">
        <v>29</v>
      </c>
      <c r="E14" s="18">
        <v>3149500</v>
      </c>
      <c r="F14" s="18"/>
      <c r="G14" s="18">
        <f>SUM(E14+F14)</f>
        <v>3149500</v>
      </c>
      <c r="H14" s="18">
        <v>2635000</v>
      </c>
    </row>
    <row r="15" spans="1:8" s="3" customFormat="1" ht="43.5" customHeight="1">
      <c r="A15" s="42"/>
      <c r="B15" s="6" t="s">
        <v>5</v>
      </c>
      <c r="C15" s="7" t="s">
        <v>16</v>
      </c>
      <c r="D15" s="9" t="s">
        <v>28</v>
      </c>
      <c r="E15" s="18">
        <f>SUM(E16)</f>
        <v>-1395000</v>
      </c>
      <c r="F15" s="18"/>
      <c r="G15" s="18">
        <f>SUM(E15+F15)</f>
        <v>-1395000</v>
      </c>
      <c r="H15" s="18">
        <f>SUM(H16)</f>
        <v>-1495000</v>
      </c>
    </row>
    <row r="16" spans="1:8" ht="45" customHeight="1">
      <c r="A16" s="42"/>
      <c r="B16" s="6" t="s">
        <v>5</v>
      </c>
      <c r="C16" s="7" t="s">
        <v>17</v>
      </c>
      <c r="D16" s="9" t="s">
        <v>27</v>
      </c>
      <c r="E16" s="18">
        <v>-1395000</v>
      </c>
      <c r="F16" s="18"/>
      <c r="G16" s="18">
        <f>SUM(E16+F16)</f>
        <v>-1395000</v>
      </c>
      <c r="H16" s="18">
        <v>-1495000</v>
      </c>
    </row>
    <row r="17" spans="1:8" ht="39.75" customHeight="1">
      <c r="A17" s="42" t="s">
        <v>11</v>
      </c>
      <c r="B17" s="10" t="s">
        <v>5</v>
      </c>
      <c r="C17" s="11" t="s">
        <v>30</v>
      </c>
      <c r="D17" s="12" t="s">
        <v>31</v>
      </c>
      <c r="E17" s="17">
        <f>SUM(E18+E20)</f>
        <v>0</v>
      </c>
      <c r="F17" s="17"/>
      <c r="G17" s="17">
        <f>SUM(G18+G20)</f>
        <v>0</v>
      </c>
      <c r="H17" s="17">
        <f>SUM(H18+H20)</f>
        <v>0</v>
      </c>
    </row>
    <row r="18" spans="1:8" ht="44.25" customHeight="1">
      <c r="A18" s="42"/>
      <c r="B18" s="6" t="s">
        <v>5</v>
      </c>
      <c r="C18" s="7" t="s">
        <v>32</v>
      </c>
      <c r="D18" s="15" t="s">
        <v>33</v>
      </c>
      <c r="E18" s="18">
        <f>SUM(E19)</f>
        <v>312606.761</v>
      </c>
      <c r="F18" s="18"/>
      <c r="G18" s="18">
        <f>SUM(E18+F18)</f>
        <v>312606.761</v>
      </c>
      <c r="H18" s="18">
        <f>SUM(H19)</f>
        <v>312606.761</v>
      </c>
    </row>
    <row r="19" spans="1:8" ht="44.25" customHeight="1">
      <c r="A19" s="42"/>
      <c r="B19" s="6" t="s">
        <v>5</v>
      </c>
      <c r="C19" s="7" t="s">
        <v>34</v>
      </c>
      <c r="D19" s="15" t="s">
        <v>33</v>
      </c>
      <c r="E19" s="18">
        <v>312606.761</v>
      </c>
      <c r="F19" s="18"/>
      <c r="G19" s="18">
        <f>SUM(E19+F19)</f>
        <v>312606.761</v>
      </c>
      <c r="H19" s="18">
        <v>312606.761</v>
      </c>
    </row>
    <row r="20" spans="1:8" ht="44.25" customHeight="1">
      <c r="A20" s="42"/>
      <c r="B20" s="6" t="s">
        <v>5</v>
      </c>
      <c r="C20" s="7" t="s">
        <v>35</v>
      </c>
      <c r="D20" s="15" t="s">
        <v>36</v>
      </c>
      <c r="E20" s="18">
        <f>SUM(E21)</f>
        <v>-312606.761</v>
      </c>
      <c r="F20" s="18"/>
      <c r="G20" s="18">
        <f>SUM(E20+F20)</f>
        <v>-312606.761</v>
      </c>
      <c r="H20" s="18">
        <f>SUM(H21)</f>
        <v>-312606.761</v>
      </c>
    </row>
    <row r="21" spans="1:8" ht="42" customHeight="1">
      <c r="A21" s="47"/>
      <c r="B21" s="6" t="s">
        <v>5</v>
      </c>
      <c r="C21" s="7" t="s">
        <v>37</v>
      </c>
      <c r="D21" s="14" t="s">
        <v>36</v>
      </c>
      <c r="E21" s="18">
        <f>-312606.761</f>
        <v>-312606.761</v>
      </c>
      <c r="F21" s="18"/>
      <c r="G21" s="18">
        <f>SUM(E21+F21)</f>
        <v>-312606.761</v>
      </c>
      <c r="H21" s="18">
        <v>-312606.761</v>
      </c>
    </row>
    <row r="22" spans="1:8" ht="33">
      <c r="A22" s="48" t="s">
        <v>38</v>
      </c>
      <c r="B22" s="10"/>
      <c r="C22" s="11" t="s">
        <v>18</v>
      </c>
      <c r="D22" s="12" t="s">
        <v>3</v>
      </c>
      <c r="E22" s="17">
        <f>E25+E24</f>
        <v>599465.1643199995</v>
      </c>
      <c r="F22" s="17">
        <f>F25+F24</f>
        <v>0</v>
      </c>
      <c r="G22" s="17">
        <f>G25+G24</f>
        <v>599465.1643199995</v>
      </c>
      <c r="H22" s="17">
        <f>H25+H24</f>
        <v>-309090.8936199993</v>
      </c>
    </row>
    <row r="23" spans="1:8" ht="33.75" customHeight="1">
      <c r="A23" s="48"/>
      <c r="B23" s="6"/>
      <c r="C23" s="7" t="s">
        <v>19</v>
      </c>
      <c r="D23" s="8" t="s">
        <v>10</v>
      </c>
      <c r="E23" s="40">
        <f>SUM(E24)</f>
        <v>-44648305.66025</v>
      </c>
      <c r="F23" s="18">
        <f>SUM(F24)</f>
        <v>85523</v>
      </c>
      <c r="G23" s="18">
        <f>E23+F23</f>
        <v>-44562782.66025</v>
      </c>
      <c r="H23" s="18">
        <f>SUM(H24)</f>
        <v>-49446482.79886</v>
      </c>
    </row>
    <row r="24" spans="1:8" ht="39" customHeight="1">
      <c r="A24" s="48"/>
      <c r="B24" s="6"/>
      <c r="C24" s="7" t="s">
        <v>20</v>
      </c>
      <c r="D24" s="8" t="s">
        <v>24</v>
      </c>
      <c r="E24" s="40">
        <f>-40685281.89925-E14-E19-E27-E30</f>
        <v>-44648305.66025</v>
      </c>
      <c r="F24" s="18">
        <v>85523</v>
      </c>
      <c r="G24" s="18">
        <f>E24+F24</f>
        <v>-44562782.66025</v>
      </c>
      <c r="H24" s="18">
        <v>-49446482.79886</v>
      </c>
    </row>
    <row r="25" spans="1:8" ht="34.5" customHeight="1">
      <c r="A25" s="48"/>
      <c r="B25" s="6"/>
      <c r="C25" s="7" t="s">
        <v>21</v>
      </c>
      <c r="D25" s="8" t="s">
        <v>9</v>
      </c>
      <c r="E25" s="40">
        <f>SUM(E26)</f>
        <v>45247770.82457</v>
      </c>
      <c r="F25" s="18">
        <f>SUM(F26)</f>
        <v>-85523</v>
      </c>
      <c r="G25" s="18">
        <f>E25+F25</f>
        <v>45162247.82457</v>
      </c>
      <c r="H25" s="18">
        <f>SUM(H26)</f>
        <v>49137391.90524</v>
      </c>
    </row>
    <row r="26" spans="1:8" ht="41.25" customHeight="1">
      <c r="A26" s="48"/>
      <c r="B26" s="6"/>
      <c r="C26" s="7" t="s">
        <v>22</v>
      </c>
      <c r="D26" s="8" t="s">
        <v>25</v>
      </c>
      <c r="E26" s="40">
        <f>43540164.06357-E16-E21</f>
        <v>45247770.82457</v>
      </c>
      <c r="F26" s="18">
        <v>-85523</v>
      </c>
      <c r="G26" s="18">
        <f>E26+F26</f>
        <v>45162247.82457</v>
      </c>
      <c r="H26" s="18">
        <v>49137391.90524</v>
      </c>
    </row>
    <row r="27" spans="1:8" s="16" customFormat="1" ht="35.25" customHeight="1">
      <c r="A27" s="49" t="s">
        <v>47</v>
      </c>
      <c r="B27" s="19" t="s">
        <v>40</v>
      </c>
      <c r="C27" s="21" t="s">
        <v>41</v>
      </c>
      <c r="D27" s="22" t="s">
        <v>42</v>
      </c>
      <c r="E27" s="17">
        <f>SUM(E28)</f>
        <v>500917</v>
      </c>
      <c r="F27" s="17"/>
      <c r="G27" s="17">
        <f>SUM(G28)</f>
        <v>500917</v>
      </c>
      <c r="H27" s="17">
        <f>SUM(H28)</f>
        <v>500917</v>
      </c>
    </row>
    <row r="28" spans="1:8" s="16" customFormat="1" ht="35.25" customHeight="1">
      <c r="A28" s="50"/>
      <c r="B28" s="20" t="s">
        <v>40</v>
      </c>
      <c r="C28" s="23" t="s">
        <v>43</v>
      </c>
      <c r="D28" s="24" t="s">
        <v>44</v>
      </c>
      <c r="E28" s="18">
        <f>SUM(E29)</f>
        <v>500917</v>
      </c>
      <c r="F28" s="18"/>
      <c r="G28" s="18">
        <f>SUM(G29)</f>
        <v>500917</v>
      </c>
      <c r="H28" s="18">
        <f>SUM(H29)</f>
        <v>500917</v>
      </c>
    </row>
    <row r="29" spans="1:8" s="16" customFormat="1" ht="35.25" customHeight="1">
      <c r="A29" s="50"/>
      <c r="B29" s="20" t="s">
        <v>40</v>
      </c>
      <c r="C29" s="23" t="s">
        <v>45</v>
      </c>
      <c r="D29" s="24" t="s">
        <v>46</v>
      </c>
      <c r="E29" s="18">
        <v>500917</v>
      </c>
      <c r="F29" s="18"/>
      <c r="G29" s="18">
        <v>500917</v>
      </c>
      <c r="H29" s="18">
        <v>500917</v>
      </c>
    </row>
    <row r="30" spans="1:8" s="16" customFormat="1" ht="35.25" customHeight="1">
      <c r="A30" s="50"/>
      <c r="B30" s="20"/>
      <c r="C30" s="23" t="s">
        <v>52</v>
      </c>
      <c r="D30" s="24" t="s">
        <v>51</v>
      </c>
      <c r="E30" s="18">
        <f>SUM(E31)</f>
        <v>0</v>
      </c>
      <c r="F30" s="18"/>
      <c r="G30" s="18">
        <f>SUM(G31)</f>
        <v>0</v>
      </c>
      <c r="H30" s="18">
        <f>SUM(H31)</f>
        <v>0</v>
      </c>
    </row>
    <row r="31" spans="1:8" s="16" customFormat="1" ht="35.25" customHeight="1">
      <c r="A31" s="50"/>
      <c r="B31" s="20"/>
      <c r="C31" s="23" t="s">
        <v>53</v>
      </c>
      <c r="D31" s="24" t="s">
        <v>51</v>
      </c>
      <c r="E31" s="18">
        <v>0</v>
      </c>
      <c r="F31" s="18"/>
      <c r="G31" s="18">
        <v>0</v>
      </c>
      <c r="H31" s="18">
        <v>0</v>
      </c>
    </row>
    <row r="32" spans="1:8" ht="34.5" customHeight="1">
      <c r="A32" s="51"/>
      <c r="B32" s="20"/>
      <c r="C32" s="45" t="s">
        <v>23</v>
      </c>
      <c r="D32" s="46"/>
      <c r="E32" s="17">
        <f>E12+E17+E22+E27</f>
        <v>2854882.1643199995</v>
      </c>
      <c r="F32" s="17">
        <f>F12+F17+F22+F27</f>
        <v>0</v>
      </c>
      <c r="G32" s="17">
        <f>G12+G17+G22+G27</f>
        <v>2854882.1643199995</v>
      </c>
      <c r="H32" s="17">
        <f>H12+H17+H22+H27</f>
        <v>1331826.1063800007</v>
      </c>
    </row>
    <row r="33" spans="1:7" ht="66" customHeight="1">
      <c r="A33" s="44" t="s">
        <v>58</v>
      </c>
      <c r="B33" s="44"/>
      <c r="C33" s="44"/>
      <c r="D33" s="44"/>
      <c r="G33" s="31" t="s">
        <v>48</v>
      </c>
    </row>
    <row r="34" ht="17.25" customHeight="1"/>
  </sheetData>
  <sheetProtection/>
  <mergeCells count="14">
    <mergeCell ref="G1:H1"/>
    <mergeCell ref="G2:H2"/>
    <mergeCell ref="G3:H3"/>
    <mergeCell ref="G4:H4"/>
    <mergeCell ref="C10:D10"/>
    <mergeCell ref="C11:D11"/>
    <mergeCell ref="A12:A16"/>
    <mergeCell ref="A6:H6"/>
    <mergeCell ref="A7:H7"/>
    <mergeCell ref="A33:D33"/>
    <mergeCell ref="C32:D32"/>
    <mergeCell ref="A17:A21"/>
    <mergeCell ref="A22:A26"/>
    <mergeCell ref="A27:A32"/>
  </mergeCells>
  <printOptions/>
  <pageMargins left="0.37" right="0.1968503937007874" top="0.28" bottom="0" header="0.11811023622047245" footer="0.1181102362204724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Кочережко Оксана Анатольевна</cp:lastModifiedBy>
  <cp:lastPrinted>2024-02-15T07:00:21Z</cp:lastPrinted>
  <dcterms:created xsi:type="dcterms:W3CDTF">2010-08-05T10:39:05Z</dcterms:created>
  <dcterms:modified xsi:type="dcterms:W3CDTF">2024-03-29T09:49:39Z</dcterms:modified>
  <cp:category/>
  <cp:version/>
  <cp:contentType/>
  <cp:contentStatus/>
</cp:coreProperties>
</file>