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20"/>
  </bookViews>
  <sheets>
    <sheet name="Лист1" sheetId="1" r:id="rId1"/>
  </sheets>
  <definedNames>
    <definedName name="_xlnm.Print_Titles" localSheetId="0">Лист1!$3:$4</definedName>
    <definedName name="_xlnm.Print_Area" localSheetId="0">Лист1!$A$1:$O$155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1" i="1" l="1"/>
  <c r="E100" i="1"/>
  <c r="E89" i="1"/>
  <c r="E88" i="1"/>
  <c r="E64" i="1"/>
  <c r="E79" i="1"/>
  <c r="E83" i="1"/>
  <c r="E82" i="1"/>
  <c r="N80" i="1" l="1"/>
  <c r="N79" i="1"/>
  <c r="M80" i="1"/>
  <c r="M79" i="1"/>
  <c r="L80" i="1"/>
  <c r="L79" i="1"/>
  <c r="G79" i="1"/>
  <c r="G80" i="1"/>
  <c r="E80" i="1" s="1"/>
  <c r="G72" i="1" l="1"/>
  <c r="E145" i="1" l="1"/>
  <c r="F145" i="1"/>
  <c r="F141" i="1"/>
  <c r="E115" i="1"/>
  <c r="F113" i="1"/>
  <c r="F112" i="1"/>
  <c r="F114" i="1"/>
  <c r="E41" i="1"/>
  <c r="E32" i="1"/>
  <c r="E31" i="1"/>
  <c r="E26" i="1"/>
  <c r="E25" i="1"/>
  <c r="E132" i="1"/>
  <c r="E131" i="1"/>
  <c r="E130" i="1"/>
  <c r="F130" i="1"/>
  <c r="F131" i="1"/>
  <c r="F129" i="1" s="1"/>
  <c r="E129" i="1" s="1"/>
  <c r="F132" i="1"/>
  <c r="E114" i="1"/>
  <c r="E113" i="1"/>
  <c r="E112" i="1"/>
  <c r="E59" i="1"/>
  <c r="E58" i="1"/>
  <c r="E53" i="1"/>
  <c r="E52" i="1"/>
  <c r="E47" i="1"/>
  <c r="E46" i="1"/>
  <c r="M65" i="1"/>
  <c r="L65" i="1"/>
  <c r="L143" i="1" s="1"/>
  <c r="N64" i="1"/>
  <c r="M64" i="1"/>
  <c r="L64" i="1"/>
  <c r="L142" i="1" s="1"/>
  <c r="G65" i="1"/>
  <c r="G64" i="1"/>
  <c r="F37" i="1"/>
  <c r="F142" i="1" s="1"/>
  <c r="F38" i="1"/>
  <c r="F16" i="1"/>
  <c r="F17" i="1"/>
  <c r="E7" i="1"/>
  <c r="N8" i="1"/>
  <c r="E9" i="1"/>
  <c r="E136" i="1"/>
  <c r="E135" i="1"/>
  <c r="E134" i="1"/>
  <c r="F133" i="1"/>
  <c r="E125" i="1"/>
  <c r="E124" i="1"/>
  <c r="E123" i="1"/>
  <c r="F122" i="1"/>
  <c r="E118" i="1"/>
  <c r="E117" i="1"/>
  <c r="E116" i="1"/>
  <c r="F115" i="1"/>
  <c r="F57" i="1"/>
  <c r="F51" i="1"/>
  <c r="F45" i="1"/>
  <c r="F39" i="1"/>
  <c r="F30" i="1"/>
  <c r="F24" i="1"/>
  <c r="F15" i="1" s="1"/>
  <c r="N13" i="1"/>
  <c r="E13" i="1" s="1"/>
  <c r="F18" i="1"/>
  <c r="E107" i="1"/>
  <c r="E106" i="1"/>
  <c r="N105" i="1"/>
  <c r="M105" i="1"/>
  <c r="L105" i="1"/>
  <c r="G105" i="1"/>
  <c r="E99" i="1"/>
  <c r="N99" i="1"/>
  <c r="M99" i="1"/>
  <c r="L99" i="1"/>
  <c r="G99" i="1"/>
  <c r="E95" i="1"/>
  <c r="E94" i="1"/>
  <c r="N93" i="1"/>
  <c r="M93" i="1"/>
  <c r="L93" i="1"/>
  <c r="G93" i="1"/>
  <c r="N87" i="1"/>
  <c r="M87" i="1"/>
  <c r="L87" i="1"/>
  <c r="G87" i="1"/>
  <c r="N81" i="1"/>
  <c r="M81" i="1"/>
  <c r="L81" i="1"/>
  <c r="G81" i="1"/>
  <c r="E74" i="1"/>
  <c r="E73" i="1"/>
  <c r="N72" i="1"/>
  <c r="E68" i="1"/>
  <c r="E67" i="1"/>
  <c r="N66" i="1"/>
  <c r="M66" i="1"/>
  <c r="L66" i="1"/>
  <c r="G66" i="1"/>
  <c r="F36" i="1" l="1"/>
  <c r="F143" i="1"/>
  <c r="F147" i="1" s="1"/>
  <c r="E17" i="1"/>
  <c r="E65" i="1"/>
  <c r="F146" i="1"/>
  <c r="E105" i="1"/>
  <c r="E93" i="1"/>
  <c r="E87" i="1"/>
  <c r="E81" i="1"/>
  <c r="E66" i="1"/>
  <c r="F111" i="1"/>
  <c r="E72" i="1"/>
  <c r="N141" i="1"/>
  <c r="F144" i="1" l="1"/>
  <c r="F140" i="1"/>
  <c r="N39" i="1"/>
  <c r="N38" i="1"/>
  <c r="N143" i="1" s="1"/>
  <c r="N37" i="1"/>
  <c r="N142" i="1" s="1"/>
  <c r="N140" i="1" l="1"/>
  <c r="N36" i="1"/>
  <c r="L38" i="1" l="1"/>
  <c r="L37" i="1"/>
  <c r="G38" i="1"/>
  <c r="G143" i="1" s="1"/>
  <c r="G37" i="1"/>
  <c r="G36" i="1" l="1"/>
  <c r="G130" i="1" l="1"/>
  <c r="L39" i="1" l="1"/>
  <c r="G39" i="1"/>
  <c r="L17" i="1" l="1"/>
  <c r="G17" i="1"/>
  <c r="N30" i="1" l="1"/>
  <c r="M30" i="1"/>
  <c r="L30" i="1"/>
  <c r="G30" i="1"/>
  <c r="E30" i="1" l="1"/>
  <c r="N7" i="1"/>
  <c r="E8" i="1"/>
  <c r="G112" i="1" l="1"/>
  <c r="L112" i="1"/>
  <c r="M112" i="1"/>
  <c r="G113" i="1"/>
  <c r="L113" i="1"/>
  <c r="M113" i="1"/>
  <c r="G114" i="1"/>
  <c r="L114" i="1"/>
  <c r="M114" i="1"/>
  <c r="G115" i="1"/>
  <c r="L115" i="1"/>
  <c r="M115" i="1"/>
  <c r="N115" i="1"/>
  <c r="M63" i="1" l="1"/>
  <c r="M78" i="1"/>
  <c r="N78" i="1"/>
  <c r="N63" i="1"/>
  <c r="L63" i="1"/>
  <c r="L78" i="1"/>
  <c r="L111" i="1"/>
  <c r="M111" i="1"/>
  <c r="G111" i="1"/>
  <c r="E111" i="1" l="1"/>
  <c r="N146" i="1"/>
  <c r="N147" i="1"/>
  <c r="G7" i="1" l="1"/>
  <c r="G132" i="1" l="1"/>
  <c r="G131" i="1"/>
  <c r="E78" i="1" l="1"/>
  <c r="G78" i="1"/>
  <c r="N133" i="1"/>
  <c r="M133" i="1"/>
  <c r="L133" i="1"/>
  <c r="G133" i="1"/>
  <c r="N122" i="1"/>
  <c r="N65" i="1" s="1"/>
  <c r="M122" i="1"/>
  <c r="L122" i="1"/>
  <c r="G122" i="1"/>
  <c r="N57" i="1"/>
  <c r="M57" i="1"/>
  <c r="L57" i="1"/>
  <c r="G57" i="1"/>
  <c r="E57" i="1" s="1"/>
  <c r="N51" i="1"/>
  <c r="M51" i="1"/>
  <c r="L51" i="1"/>
  <c r="G51" i="1"/>
  <c r="N45" i="1"/>
  <c r="M45" i="1"/>
  <c r="L45" i="1"/>
  <c r="G45" i="1"/>
  <c r="N24" i="1"/>
  <c r="M24" i="1"/>
  <c r="L24" i="1"/>
  <c r="G24" i="1"/>
  <c r="N18" i="1"/>
  <c r="M18" i="1"/>
  <c r="L18" i="1"/>
  <c r="G18" i="1"/>
  <c r="G63" i="1" l="1"/>
  <c r="E63" i="1" s="1"/>
  <c r="E45" i="1" l="1"/>
  <c r="N144" i="1" l="1"/>
  <c r="N145" i="1"/>
  <c r="M37" i="1" l="1"/>
  <c r="E37" i="1" s="1"/>
  <c r="M141" i="1" l="1"/>
  <c r="M38" i="1"/>
  <c r="E38" i="1" s="1"/>
  <c r="E143" i="1" s="1"/>
  <c r="M17" i="1"/>
  <c r="M16" i="1"/>
  <c r="M142" i="1" s="1"/>
  <c r="M8" i="1"/>
  <c r="M13" i="1" s="1"/>
  <c r="M36" i="1" l="1"/>
  <c r="E36" i="1" s="1"/>
  <c r="M143" i="1"/>
  <c r="M140" i="1" s="1"/>
  <c r="M146" i="1"/>
  <c r="M145" i="1"/>
  <c r="M15" i="1"/>
  <c r="M147" i="1" l="1"/>
  <c r="M144" i="1" s="1"/>
  <c r="L16" i="1"/>
  <c r="G129" i="1" l="1"/>
  <c r="L141" i="1"/>
  <c r="G141" i="1"/>
  <c r="E39" i="1"/>
  <c r="E20" i="1"/>
  <c r="E19" i="1"/>
  <c r="G16" i="1"/>
  <c r="G13" i="1"/>
  <c r="L8" i="1"/>
  <c r="L13" i="1" s="1"/>
  <c r="G142" i="1" l="1"/>
  <c r="E16" i="1"/>
  <c r="E142" i="1" s="1"/>
  <c r="G147" i="1"/>
  <c r="L147" i="1"/>
  <c r="L146" i="1"/>
  <c r="G15" i="1"/>
  <c r="E15" i="1" s="1"/>
  <c r="G146" i="1"/>
  <c r="E133" i="1"/>
  <c r="E51" i="1"/>
  <c r="E24" i="1"/>
  <c r="E18" i="1"/>
  <c r="E122" i="1"/>
  <c r="L36" i="1"/>
  <c r="G145" i="1"/>
  <c r="L145" i="1"/>
  <c r="L15" i="1"/>
  <c r="E141" i="1"/>
  <c r="E147" i="1" l="1"/>
  <c r="G144" i="1"/>
  <c r="E146" i="1"/>
  <c r="G140" i="1"/>
  <c r="L140" i="1"/>
  <c r="L144" i="1"/>
  <c r="E140" i="1" l="1"/>
  <c r="E144" i="1" l="1"/>
</calcChain>
</file>

<file path=xl/sharedStrings.xml><?xml version="1.0" encoding="utf-8"?>
<sst xmlns="http://schemas.openxmlformats.org/spreadsheetml/2006/main" count="571" uniqueCount="106">
  <si>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</si>
  <si>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</si>
  <si>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</si>
  <si>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</si>
  <si>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>Ответственный за выполнение мероприятия подпрограммы</t>
  </si>
  <si>
    <t>Итого:</t>
  </si>
  <si>
    <t>Средства бюджета Одинцовского городского округа</t>
  </si>
  <si>
    <t>1.</t>
  </si>
  <si>
    <t>2.</t>
  </si>
  <si>
    <t>Итого по муниципальной программе</t>
  </si>
  <si>
    <t>Всего
(тыс. руб.)</t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</si>
  <si>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
Организация строительства (реконструкции) объектов культуры 
</t>
    </r>
  </si>
  <si>
    <t>1.1.</t>
  </si>
  <si>
    <t>Средства бюджета Московской области</t>
  </si>
  <si>
    <t>1.2.</t>
  </si>
  <si>
    <t>Средства бюджета Российской Федерации</t>
  </si>
  <si>
    <t>2.2.</t>
  </si>
  <si>
    <r>
      <rPr>
        <b/>
        <sz val="12"/>
        <color theme="1"/>
        <rFont val="Times New Roman"/>
        <family val="1"/>
        <charset val="204"/>
      </rPr>
      <t>Основное мероприятие 02.</t>
    </r>
    <r>
      <rPr>
        <sz val="12"/>
        <color theme="1"/>
        <rFont val="Times New Roman"/>
        <family val="1"/>
        <charset val="204"/>
      </rPr>
      <t xml:space="preserve"> 
Организация строительства (реконструкции) объектов общего образования 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</si>
  <si>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01.01. 
</t>
    </r>
    <r>
      <rPr>
        <sz val="12"/>
        <color theme="1"/>
        <rFont val="Times New Roman"/>
        <family val="1"/>
        <charset val="204"/>
      </rPr>
      <t>Проектирование и строительство дошкольных образовательных организаций</t>
    </r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</si>
  <si>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 
Организация строительства (реконструкции) объектов дошкольного образования</t>
    </r>
  </si>
  <si>
    <t>2.3.</t>
  </si>
  <si>
    <t>2.4.</t>
  </si>
  <si>
    <t>2023-2027 годы</t>
  </si>
  <si>
    <r>
      <rPr>
        <b/>
        <i/>
        <sz val="12"/>
        <color theme="1"/>
        <rFont val="Times New Roman"/>
        <family val="1"/>
        <charset val="204"/>
      </rPr>
      <t>Мероприятие 01.02.</t>
    </r>
    <r>
      <rPr>
        <sz val="12"/>
        <color theme="1"/>
        <rFont val="Times New Roman"/>
        <family val="1"/>
        <charset val="204"/>
      </rPr>
      <t xml:space="preserve"> 
Проектирование и строительство дошкольных образовательных организаций в целях синхронизации с жилой застройкой</t>
    </r>
  </si>
  <si>
    <t>Управление капитального строительства</t>
  </si>
  <si>
    <t>2.1.</t>
  </si>
  <si>
    <t>4.</t>
  </si>
  <si>
    <t>Объем финансирования по годам (тыс. руб.)</t>
  </si>
  <si>
    <r>
      <rPr>
        <b/>
        <sz val="12"/>
        <color theme="1"/>
        <rFont val="Times New Roman"/>
        <family val="1"/>
        <charset val="204"/>
      </rPr>
      <t>Основное мероприятие Р2. 
"</t>
    </r>
    <r>
      <rPr>
        <sz val="12"/>
        <color theme="1"/>
        <rFont val="Times New Roman"/>
        <family val="1"/>
        <charset val="204"/>
      </rPr>
      <t>Содействие занятости"</t>
    </r>
  </si>
  <si>
    <r>
      <rPr>
        <b/>
        <sz val="12"/>
        <color theme="1"/>
        <rFont val="Times New Roman"/>
        <family val="1"/>
        <charset val="204"/>
      </rPr>
      <t xml:space="preserve">Основное мероприятие Е1. 
</t>
    </r>
    <r>
      <rPr>
        <sz val="12"/>
        <color theme="1"/>
        <rFont val="Times New Roman"/>
        <family val="1"/>
        <charset val="204"/>
      </rPr>
      <t>«Современная школа»</t>
    </r>
  </si>
  <si>
    <t>Всего</t>
  </si>
  <si>
    <t>В том числе по кварталам:</t>
  </si>
  <si>
    <t>I</t>
  </si>
  <si>
    <t>II</t>
  </si>
  <si>
    <t>III</t>
  </si>
  <si>
    <t>IV</t>
  </si>
  <si>
    <t>Введены в эксплуатацию объекты  культуры муниципальной собственности, единиц</t>
  </si>
  <si>
    <t>Введены в эксплуатацию объекты дошкольного образования, единиц</t>
  </si>
  <si>
    <t>Введены в эксплуатацию объекты дошкольных образовательных организаций в целях синхронизации с жилой застройкой, единиц</t>
  </si>
  <si>
    <t xml:space="preserve">Введены в эксплуатацию объекты общего образования в целях обеспечения односменного режима обучения,  единиц </t>
  </si>
  <si>
    <t>Введены в эксплуатацию объекты общего образования, единиц</t>
  </si>
  <si>
    <t xml:space="preserve">Введены в эксплуатацию объекты общего образования в целях синхронизации с жилой застройкой, единиц </t>
  </si>
  <si>
    <t>Введены в эксплуатацию объекты общего образования в рамках реализации мероприятий по модернизации инфраструктуры общего образования в отдельных субъектах Российской Федерации, единиц</t>
  </si>
  <si>
    <t xml:space="preserve">Введены в эксплуатацию объекты для создания дополнительных мест 
в общеобразовательных организациях в связи с ростом числа учащихся вызванным демографическим фактором, единиц
</t>
  </si>
  <si>
    <t>Введены в эксплуатацию объекты дошкольного образования  с ясельными группами, единиц</t>
  </si>
  <si>
    <t>-</t>
  </si>
  <si>
    <t>2023 год</t>
  </si>
  <si>
    <t>4.1.</t>
  </si>
  <si>
    <t>4.2.</t>
  </si>
  <si>
    <t>5.</t>
  </si>
  <si>
    <t>Согласовано:</t>
  </si>
  <si>
    <t>Начальник Управления бухгалтерского учета и отчетности</t>
  </si>
  <si>
    <t>Н.А. Стародубова</t>
  </si>
  <si>
    <t>Администрации Одинцовского городского округа,</t>
  </si>
  <si>
    <t>Главный бухгалтер</t>
  </si>
  <si>
    <t>1.3</t>
  </si>
  <si>
    <r>
      <rPr>
        <b/>
        <i/>
        <sz val="12"/>
        <color theme="1"/>
        <rFont val="Times New Roman"/>
        <family val="1"/>
        <charset val="204"/>
      </rPr>
      <t>Мероприятие 01.05.</t>
    </r>
    <r>
      <rPr>
        <sz val="12"/>
        <color theme="1"/>
        <rFont val="Times New Roman"/>
        <family val="1"/>
        <charset val="204"/>
      </rPr>
      <t xml:space="preserve"> 
Строительство (реконструкция) объектов дошкольного образования муниципальной собственности
</t>
    </r>
  </si>
  <si>
    <t>2024 год</t>
  </si>
  <si>
    <t>2025 год</t>
  </si>
  <si>
    <t>2026 год</t>
  </si>
  <si>
    <t xml:space="preserve">Введены в эксплуатацию объекты дошкольного образования муниципальной собственности, единиц </t>
  </si>
  <si>
    <t>Введены в эксплуатацию объекты общего образования муниципальной собственности, единиц</t>
  </si>
  <si>
    <t>2027 год</t>
  </si>
  <si>
    <r>
      <t xml:space="preserve">Мероприятие 01.01. 
</t>
    </r>
    <r>
      <rPr>
        <sz val="12"/>
        <color theme="1"/>
        <rFont val="Times New Roman"/>
        <family val="1"/>
        <charset val="204"/>
      </rPr>
      <t>Строительство (реконструкция) объектов культуры муниципальной собственности</t>
    </r>
  </si>
  <si>
    <t>Итого по подпрограмме 2:</t>
  </si>
  <si>
    <r>
      <rPr>
        <b/>
        <i/>
        <sz val="12"/>
        <color theme="1"/>
        <rFont val="Times New Roman"/>
        <family val="1"/>
        <charset val="204"/>
      </rPr>
      <t xml:space="preserve">Мероприятие 02.02. 
</t>
    </r>
    <r>
      <rPr>
        <sz val="12"/>
        <color theme="1"/>
        <rFont val="Times New Roman"/>
        <family val="1"/>
        <charset val="204"/>
      </rPr>
      <t>Строительство (реконструкция) объектов общего образования муниципальной собственности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</si>
  <si>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02.03. 
</t>
    </r>
    <r>
      <rPr>
        <sz val="12"/>
        <color theme="1"/>
        <rFont val="Times New Roman"/>
        <family val="1"/>
        <charset val="204"/>
      </rPr>
      <t xml:space="preserve">Капитальные вложения в объекты общего образования
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</si>
  <si>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02.04. 
</t>
    </r>
    <r>
      <rPr>
        <sz val="12"/>
        <color theme="1"/>
        <rFont val="Times New Roman"/>
        <family val="1"/>
        <charset val="204"/>
      </rPr>
      <t xml:space="preserve">Капитальные вложения в общеобразовательные организации в целях обеспечения односменного режима обучения       
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</si>
  <si>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02.05. 
</t>
    </r>
    <r>
      <rPr>
        <sz val="12"/>
        <color theme="1"/>
        <rFont val="Times New Roman"/>
        <family val="1"/>
        <charset val="204"/>
      </rPr>
      <t xml:space="preserve">Капитальные вложения в объекты общего образования в целях синхронизации с жилой застройкой                 
</t>
    </r>
  </si>
  <si>
    <r>
      <rPr>
        <b/>
        <i/>
        <sz val="12"/>
        <color theme="1"/>
        <rFont val="Times New Roman"/>
        <family val="1"/>
        <charset val="204"/>
      </rPr>
      <t>Мероприятие Е1.02.</t>
    </r>
    <r>
      <rPr>
        <sz val="12"/>
        <color theme="1"/>
        <rFont val="Times New Roman"/>
        <family val="1"/>
        <charset val="204"/>
      </rPr>
      <t xml:space="preserve"> 
Модернизация инфраструктуры общего образования в отдельных субъектах Российской Федерации объектов муниципальной собственности</t>
    </r>
  </si>
  <si>
    <r>
      <rPr>
        <b/>
        <i/>
        <sz val="12"/>
        <color theme="1"/>
        <rFont val="Times New Roman"/>
        <family val="1"/>
        <charset val="204"/>
      </rPr>
      <t>Мероприятие Е1.04.</t>
    </r>
    <r>
      <rPr>
        <sz val="12"/>
        <color theme="1"/>
        <rFont val="Times New Roman"/>
        <family val="1"/>
        <charset val="204"/>
      </rPr>
      <t xml:space="preserve">
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
</t>
    </r>
  </si>
  <si>
    <r>
      <rPr>
        <b/>
        <i/>
        <sz val="12"/>
        <color theme="1"/>
        <rFont val="Times New Roman"/>
        <family val="1"/>
        <charset val="204"/>
      </rPr>
      <t>Мероприятие Р2.01</t>
    </r>
    <r>
      <rPr>
        <sz val="12"/>
        <color theme="1"/>
        <rFont val="Times New Roman"/>
        <family val="1"/>
        <charset val="204"/>
      </rPr>
      <t>. 
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  </r>
  </si>
  <si>
    <t>Итого по подпрограмме 3:</t>
  </si>
  <si>
    <t>Н.В. Хворостьянова</t>
  </si>
  <si>
    <t>Подпрограмма 2 "Строительство (реконструкция), капитальный ремонт объектов культуры"</t>
  </si>
  <si>
    <t>Перечень мероприятий муниципальной программы Одинцовского городского округа Московской области «Строительство и капитальный ремонт объектов социальной инфраструктуры»</t>
  </si>
  <si>
    <t>Подпрограмма 3 "Строительство (реконструкция), капитальный ремонт объектов образования"</t>
  </si>
  <si>
    <t>3.</t>
  </si>
  <si>
    <t>3.1.</t>
  </si>
  <si>
    <r>
      <rPr>
        <b/>
        <sz val="12"/>
        <color theme="1"/>
        <rFont val="Times New Roman"/>
        <family val="1"/>
        <charset val="204"/>
      </rPr>
      <t>Основное мероприятие 06.</t>
    </r>
    <r>
      <rPr>
        <sz val="12"/>
        <color theme="1"/>
        <rFont val="Times New Roman"/>
        <family val="1"/>
        <charset val="204"/>
      </rPr>
      <t xml:space="preserve"> 
Капитальный ремонт объектов дошкольного образования</t>
    </r>
  </si>
  <si>
    <t>3.2.</t>
  </si>
  <si>
    <r>
      <rPr>
        <b/>
        <i/>
        <sz val="12"/>
        <color theme="1"/>
        <rFont val="Times New Roman"/>
        <family val="1"/>
        <charset val="204"/>
      </rPr>
      <t xml:space="preserve">Мероприятие 06.01. 
</t>
    </r>
    <r>
      <rPr>
        <sz val="12"/>
        <color theme="1"/>
        <rFont val="Times New Roman"/>
        <family val="1"/>
        <charset val="204"/>
      </rPr>
      <t xml:space="preserve"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    
</t>
    </r>
  </si>
  <si>
    <t>Проведен капитальный ремонт дошкольных образовательных организаций, единиц</t>
  </si>
  <si>
    <r>
      <rPr>
        <b/>
        <sz val="12"/>
        <color theme="1"/>
        <rFont val="Times New Roman"/>
        <family val="1"/>
        <charset val="204"/>
      </rPr>
      <t>Основное мероприятие 07.</t>
    </r>
    <r>
      <rPr>
        <sz val="12"/>
        <color theme="1"/>
        <rFont val="Times New Roman"/>
        <family val="1"/>
        <charset val="204"/>
      </rPr>
      <t xml:space="preserve"> 
Модернизация школьных систем образования в рамках государственной программы Российской Федерации «Развитие образования»</t>
    </r>
  </si>
  <si>
    <t>4.3.</t>
  </si>
  <si>
    <t>4.4.</t>
  </si>
  <si>
    <t>4.5.</t>
  </si>
  <si>
    <t>5.1.</t>
  </si>
  <si>
    <t>5.2.</t>
  </si>
  <si>
    <t>6.</t>
  </si>
  <si>
    <t>6.1.</t>
  </si>
  <si>
    <r>
      <rPr>
        <b/>
        <i/>
        <sz val="12"/>
        <color theme="1"/>
        <rFont val="Times New Roman"/>
        <family val="1"/>
        <charset val="204"/>
      </rPr>
      <t xml:space="preserve">Мероприятие 07.03. 
</t>
    </r>
    <r>
      <rPr>
        <sz val="12"/>
        <color theme="1"/>
        <rFont val="Times New Roman"/>
        <family val="1"/>
        <charset val="204"/>
      </rPr>
      <t xml:space="preserve">Разработка проектно-сметной документации на проведение капитального ремонта зданий муниципальных общеобразовательных организаций  
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</si>
  <si>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07.02. 
</t>
    </r>
    <r>
      <rPr>
        <sz val="12"/>
        <color theme="1"/>
        <rFont val="Times New Roman"/>
        <family val="1"/>
        <charset val="204"/>
      </rPr>
      <t xml:space="preserve">Оснащение отремонтированных зданий общеобразовательных организаций средствами обучения и воспитания    
</t>
    </r>
  </si>
  <si>
    <t>Оснащены средствами обучения и воспитания отремонтированные здания общеобразовательных организаций, единиц</t>
  </si>
  <si>
    <t>Разработана проектно-сметная документация на проведение капитального ремонта зданий муниципальных общеобразовательных организаций в Московской области, единиц</t>
  </si>
  <si>
    <r>
      <rPr>
        <b/>
        <i/>
        <sz val="12"/>
        <color theme="1"/>
        <rFont val="Times New Roman"/>
        <family val="1"/>
        <charset val="204"/>
      </rPr>
      <t xml:space="preserve">Мероприятие 07.04. 
</t>
    </r>
    <r>
      <rPr>
        <sz val="12"/>
        <color theme="1"/>
        <rFont val="Times New Roman"/>
        <family val="1"/>
        <charset val="204"/>
      </rPr>
      <t>Благоустройство территорий муниципальных общеобразовательных организаций, в зданиях которых выполнен капитальный ремонт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</si>
  <si>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07.05. 
</t>
    </r>
    <r>
      <rPr>
        <sz val="12"/>
        <color theme="1"/>
        <rFont val="Times New Roman"/>
        <family val="1"/>
        <charset val="204"/>
      </rPr>
      <t xml:space="preserve">Устройство спортивных и детских площадок на территории муниципальных общеобразовательных организаций    
</t>
    </r>
  </si>
  <si>
    <t xml:space="preserve">Осуществлено устройство спортивных и детских площадок на территории муниципальных общеобразовательных организаций, единиц
</t>
  </si>
  <si>
    <t>Благоустроены территории  муниципальных общеобразовательных организаций, единиц</t>
  </si>
  <si>
    <r>
      <rPr>
        <b/>
        <i/>
        <sz val="12"/>
        <color theme="1"/>
        <rFont val="Times New Roman"/>
        <family val="1"/>
        <charset val="204"/>
      </rPr>
      <t xml:space="preserve">Мероприятие 07.01. 
</t>
    </r>
    <r>
      <rPr>
        <sz val="12"/>
        <color theme="1"/>
        <rFont val="Times New Roman"/>
        <family val="1"/>
        <charset val="204"/>
      </rPr>
      <t xml:space="preserve">Проведение работ по капитальному ремонту зданий региональных (муниципальных) общеобразовательных организаций  
</t>
    </r>
  </si>
  <si>
    <t>Оснащены средствами обучения и воспитания отремонтированные здания муниципальных дошкольных образовательных организаций и дошкольных отделений муниципальных общеобразовательных организаций, единиц</t>
  </si>
  <si>
    <t>Управление образования</t>
  </si>
  <si>
    <r>
      <rPr>
        <b/>
        <sz val="12"/>
        <color theme="1"/>
        <rFont val="Times New Roman"/>
        <family val="1"/>
        <charset val="204"/>
      </rPr>
      <t xml:space="preserve">Мероприятие 06.02. 
</t>
    </r>
    <r>
      <rPr>
        <sz val="12"/>
        <color theme="1"/>
        <rFont val="Times New Roman"/>
        <family val="1"/>
        <charset val="204"/>
      </rPr>
      <t xml:space="preserve">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      
</t>
    </r>
  </si>
  <si>
    <t>Выполнены в полном объеме мероприятия по капитальному ремонту общеобразовательных организаций, единиц</t>
  </si>
  <si>
    <t xml:space="preserve">Приложение 1 к муниципальной программе
</t>
  </si>
  <si>
    <t>И.о. заместителя начальника Управления капитального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</si>
</sst>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left" vertical="top" wrapText="1"/>
    </xf>
    <xf numFmtId="0" fontId="0" fillId="2" borderId="0" xfId="0" applyFill="1"/>
    <xf numFmtId="0" fontId="0" fillId="3" borderId="0" xfId="0" applyFill="1"/>
    <xf numFmtId="165" fontId="3" fillId="0" borderId="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2" xfId="0" applyFont="1" applyFill="1" applyBorder="1" applyAlignment="1">
      <alignment vertical="center" wrapText="1"/>
    </xf>
    <xf numFmtId="0" fontId="2" fillId="0" borderId="0" xfId="0" applyFont="1" applyFill="1" applyBorder="1"/>
    <xf numFmtId="0" fontId="4" fillId="0" borderId="4" xfId="0" applyFont="1" applyFill="1" applyBorder="1" applyAlignment="1">
      <alignment horizontal="left" vertical="top" wrapText="1"/>
    </xf>
    <xf numFmtId="165" fontId="3" fillId="6" borderId="4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3" fillId="6" borderId="9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3" fillId="6" borderId="3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right" vertical="center"/>
    </xf>
    <xf numFmtId="49" fontId="8" fillId="0" borderId="0" xfId="0" applyNumberFormat="1" applyFont="1" applyFill="1" applyAlignment="1">
      <alignment vertical="top"/>
    </xf>
    <xf numFmtId="164" fontId="8" fillId="0" borderId="0" xfId="0" applyNumberFormat="1" applyFont="1" applyFill="1"/>
    <xf numFmtId="164" fontId="8" fillId="0" borderId="0" xfId="0" applyNumberFormat="1" applyFont="1" applyFill="1" applyBorder="1"/>
    <xf numFmtId="164" fontId="1" fillId="0" borderId="0" xfId="0" applyNumberFormat="1" applyFont="1" applyFill="1"/>
    <xf numFmtId="0" fontId="8" fillId="0" borderId="0" xfId="0" applyFont="1" applyFill="1" applyAlignment="1">
      <alignment horizontal="justify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Border="1"/>
    <xf numFmtId="0" fontId="3" fillId="4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6" borderId="4" xfId="0" applyFont="1" applyFill="1" applyBorder="1" applyAlignment="1">
      <alignment horizontal="left" vertical="top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165" fontId="3" fillId="6" borderId="2" xfId="0" applyNumberFormat="1" applyFont="1" applyFill="1" applyBorder="1" applyAlignment="1">
      <alignment horizontal="center" vertical="center" wrapText="1"/>
    </xf>
    <xf numFmtId="165" fontId="3" fillId="6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top" wrapText="1"/>
    </xf>
    <xf numFmtId="165" fontId="3" fillId="6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6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3" fillId="6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6" borderId="8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0" fillId="0" borderId="0" xfId="0" applyNumberFormat="1" applyFont="1" applyFill="1"/>
    <xf numFmtId="165" fontId="3" fillId="0" borderId="4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165" fontId="3" fillId="6" borderId="2" xfId="0" applyNumberFormat="1" applyFont="1" applyFill="1" applyBorder="1" applyAlignment="1">
      <alignment horizontal="center" vertical="center" wrapText="1"/>
    </xf>
    <xf numFmtId="165" fontId="3" fillId="6" borderId="7" xfId="0" applyNumberFormat="1" applyFont="1" applyFill="1" applyBorder="1" applyAlignment="1">
      <alignment horizontal="center" vertical="center" wrapText="1"/>
    </xf>
    <xf numFmtId="165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wrapText="1"/>
    </xf>
    <xf numFmtId="0" fontId="0" fillId="6" borderId="5" xfId="0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left" vertical="top"/>
    </xf>
    <xf numFmtId="0" fontId="0" fillId="0" borderId="6" xfId="0" applyFont="1" applyBorder="1" applyAlignment="1">
      <alignment horizontal="center" vertical="top" wrapText="1"/>
    </xf>
    <xf numFmtId="0" fontId="0" fillId="6" borderId="5" xfId="0" applyFont="1" applyFill="1" applyBorder="1" applyAlignment="1">
      <alignment horizontal="center" vertical="top" wrapText="1"/>
    </xf>
    <xf numFmtId="0" fontId="0" fillId="6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49" fontId="3" fillId="6" borderId="5" xfId="0" applyNumberFormat="1" applyFont="1" applyFill="1" applyBorder="1" applyAlignment="1">
      <alignment horizontal="center" vertical="top" wrapText="1"/>
    </xf>
    <xf numFmtId="49" fontId="3" fillId="6" borderId="6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3" fillId="6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6" borderId="5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55"/>
  <sheetViews>
    <sheetView tabSelected="1" view="pageBreakPreview" topLeftCell="A133" zoomScale="70" zoomScaleNormal="70" zoomScaleSheetLayoutView="70" workbookViewId="0">
      <selection activeCell="C150" sqref="C150:G150"/>
    </sheetView>
  </sheetViews>
  <sheetFormatPr defaultColWidth="8.85546875" defaultRowHeight="15" x14ac:dyDescent="0.25"/>
  <cols>
    <col min="1" max="1" width="5.85546875" style="28" customWidth="1"/>
    <col min="2" max="2" width="44.5703125" style="28" customWidth="1"/>
    <col min="3" max="3" width="19.7109375" style="28" customWidth="1"/>
    <col min="4" max="4" width="24.5703125" style="29" customWidth="1"/>
    <col min="5" max="6" width="20.28515625" style="28" customWidth="1"/>
    <col min="7" max="7" width="7.140625" style="28" customWidth="1"/>
    <col min="8" max="8" width="6" style="28" customWidth="1"/>
    <col min="9" max="9" width="6.140625" style="28" customWidth="1"/>
    <col min="10" max="10" width="6.5703125" style="28" customWidth="1"/>
    <col min="11" max="11" width="7" style="25" customWidth="1"/>
    <col min="12" max="14" width="19.140625" style="30" customWidth="1"/>
    <col min="15" max="15" width="20.5703125" style="28" customWidth="1"/>
    <col min="16" max="77" width="8.85546875" style="9"/>
    <col min="78" max="16384" width="8.85546875" style="1"/>
  </cols>
  <sheetData>
    <row r="1" spans="1:77" ht="117" customHeight="1" x14ac:dyDescent="0.25">
      <c r="A1" s="23"/>
      <c r="B1" s="23"/>
      <c r="C1" s="23"/>
      <c r="D1" s="24"/>
      <c r="E1" s="23"/>
      <c r="F1" s="23"/>
      <c r="G1" s="23"/>
      <c r="H1" s="23"/>
      <c r="I1" s="23"/>
      <c r="J1" s="23"/>
      <c r="L1" s="25"/>
      <c r="M1" s="25"/>
      <c r="N1" s="180" t="s">
        <v>104</v>
      </c>
      <c r="O1" s="180"/>
    </row>
    <row r="2" spans="1:77" ht="35.450000000000003" customHeight="1" x14ac:dyDescent="0.25">
      <c r="A2" s="11"/>
      <c r="B2" s="147" t="s">
        <v>75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77" ht="55.9" customHeight="1" x14ac:dyDescent="0.25">
      <c r="A3" s="145" t="s">
        <v>0</v>
      </c>
      <c r="B3" s="145" t="s">
        <v>1</v>
      </c>
      <c r="C3" s="145" t="s">
        <v>2</v>
      </c>
      <c r="D3" s="145" t="s">
        <v>3</v>
      </c>
      <c r="E3" s="145" t="s">
        <v>10</v>
      </c>
      <c r="F3" s="68"/>
      <c r="G3" s="146" t="s">
        <v>27</v>
      </c>
      <c r="H3" s="93"/>
      <c r="I3" s="93"/>
      <c r="J3" s="93"/>
      <c r="K3" s="93"/>
      <c r="L3" s="93"/>
      <c r="M3" s="93"/>
      <c r="N3" s="93"/>
      <c r="O3" s="145" t="s">
        <v>4</v>
      </c>
    </row>
    <row r="4" spans="1:77" ht="23.45" customHeight="1" x14ac:dyDescent="0.25">
      <c r="A4" s="145"/>
      <c r="B4" s="145"/>
      <c r="C4" s="145"/>
      <c r="D4" s="145"/>
      <c r="E4" s="145"/>
      <c r="F4" s="68">
        <v>2023</v>
      </c>
      <c r="G4" s="146">
        <v>2024</v>
      </c>
      <c r="H4" s="93"/>
      <c r="I4" s="93"/>
      <c r="J4" s="93"/>
      <c r="K4" s="94"/>
      <c r="L4" s="52">
        <v>2025</v>
      </c>
      <c r="M4" s="52">
        <v>2026</v>
      </c>
      <c r="N4" s="52">
        <v>2027</v>
      </c>
      <c r="O4" s="145"/>
    </row>
    <row r="5" spans="1:77" ht="23.45" customHeight="1" x14ac:dyDescent="0.25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68">
        <v>6</v>
      </c>
      <c r="G5" s="146">
        <v>7</v>
      </c>
      <c r="H5" s="93"/>
      <c r="I5" s="93"/>
      <c r="J5" s="93"/>
      <c r="K5" s="94"/>
      <c r="L5" s="52">
        <v>7</v>
      </c>
      <c r="M5" s="52">
        <v>8</v>
      </c>
      <c r="N5" s="52">
        <v>9</v>
      </c>
      <c r="O5" s="52">
        <v>12</v>
      </c>
    </row>
    <row r="6" spans="1:77" s="3" customFormat="1" ht="22.9" customHeight="1" x14ac:dyDescent="0.25">
      <c r="A6" s="52"/>
      <c r="B6" s="148" t="s">
        <v>74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</row>
    <row r="7" spans="1:77" s="3" customFormat="1" ht="22.9" customHeight="1" x14ac:dyDescent="0.25">
      <c r="A7" s="106" t="s">
        <v>7</v>
      </c>
      <c r="B7" s="149" t="s">
        <v>11</v>
      </c>
      <c r="C7" s="152" t="s">
        <v>22</v>
      </c>
      <c r="D7" s="47" t="s">
        <v>5</v>
      </c>
      <c r="E7" s="14">
        <f>G7+L7+M7+N7</f>
        <v>8413.4709999999995</v>
      </c>
      <c r="F7" s="63">
        <v>0</v>
      </c>
      <c r="G7" s="108">
        <f>SUM(L7:M7)</f>
        <v>0</v>
      </c>
      <c r="H7" s="158"/>
      <c r="I7" s="158"/>
      <c r="J7" s="158"/>
      <c r="K7" s="159"/>
      <c r="L7" s="14">
        <v>0</v>
      </c>
      <c r="M7" s="14">
        <v>0</v>
      </c>
      <c r="N7" s="14">
        <f>N8</f>
        <v>8413.4709999999995</v>
      </c>
      <c r="O7" s="152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</row>
    <row r="8" spans="1:77" ht="53.45" customHeight="1" x14ac:dyDescent="0.25">
      <c r="A8" s="151"/>
      <c r="B8" s="150"/>
      <c r="C8" s="153"/>
      <c r="D8" s="19" t="s">
        <v>6</v>
      </c>
      <c r="E8" s="14">
        <f>E9</f>
        <v>8413.4709999999995</v>
      </c>
      <c r="F8" s="63">
        <v>0</v>
      </c>
      <c r="G8" s="108">
        <v>0</v>
      </c>
      <c r="H8" s="158"/>
      <c r="I8" s="158"/>
      <c r="J8" s="158"/>
      <c r="K8" s="159"/>
      <c r="L8" s="15">
        <f>L9</f>
        <v>0</v>
      </c>
      <c r="M8" s="15">
        <f>M9</f>
        <v>0</v>
      </c>
      <c r="N8" s="14">
        <f>N9</f>
        <v>8413.4709999999995</v>
      </c>
      <c r="O8" s="154"/>
    </row>
    <row r="9" spans="1:77" ht="60.75" customHeight="1" x14ac:dyDescent="0.25">
      <c r="A9" s="42" t="s">
        <v>12</v>
      </c>
      <c r="B9" s="53" t="s">
        <v>63</v>
      </c>
      <c r="C9" s="45" t="s">
        <v>22</v>
      </c>
      <c r="D9" s="43" t="s">
        <v>6</v>
      </c>
      <c r="E9" s="60">
        <f>G9+L9+M9+N9</f>
        <v>8413.4709999999995</v>
      </c>
      <c r="F9" s="61">
        <v>0</v>
      </c>
      <c r="G9" s="92">
        <v>0</v>
      </c>
      <c r="H9" s="158"/>
      <c r="I9" s="158"/>
      <c r="J9" s="158"/>
      <c r="K9" s="159"/>
      <c r="L9" s="5">
        <v>0</v>
      </c>
      <c r="M9" s="5">
        <v>0</v>
      </c>
      <c r="N9" s="60">
        <v>8413.4709999999995</v>
      </c>
      <c r="O9" s="42" t="s">
        <v>24</v>
      </c>
    </row>
    <row r="10" spans="1:77" ht="21" customHeight="1" x14ac:dyDescent="0.25">
      <c r="A10" s="89"/>
      <c r="B10" s="155" t="s">
        <v>36</v>
      </c>
      <c r="C10" s="89"/>
      <c r="D10" s="86"/>
      <c r="E10" s="161" t="s">
        <v>30</v>
      </c>
      <c r="F10" s="81" t="s">
        <v>46</v>
      </c>
      <c r="G10" s="161" t="s">
        <v>57</v>
      </c>
      <c r="H10" s="162" t="s">
        <v>31</v>
      </c>
      <c r="I10" s="163"/>
      <c r="J10" s="163"/>
      <c r="K10" s="164"/>
      <c r="L10" s="104" t="s">
        <v>58</v>
      </c>
      <c r="M10" s="104" t="s">
        <v>59</v>
      </c>
      <c r="N10" s="104" t="s">
        <v>62</v>
      </c>
      <c r="O10" s="96"/>
    </row>
    <row r="11" spans="1:77" ht="31.5" customHeight="1" x14ac:dyDescent="0.25">
      <c r="A11" s="90"/>
      <c r="B11" s="156"/>
      <c r="C11" s="90"/>
      <c r="D11" s="87"/>
      <c r="E11" s="157"/>
      <c r="F11" s="82"/>
      <c r="G11" s="157"/>
      <c r="H11" s="56" t="s">
        <v>32</v>
      </c>
      <c r="I11" s="56" t="s">
        <v>33</v>
      </c>
      <c r="J11" s="56" t="s">
        <v>34</v>
      </c>
      <c r="K11" s="56" t="s">
        <v>35</v>
      </c>
      <c r="L11" s="105"/>
      <c r="M11" s="105"/>
      <c r="N11" s="105"/>
      <c r="O11" s="97"/>
    </row>
    <row r="12" spans="1:77" ht="29.45" customHeight="1" x14ac:dyDescent="0.25">
      <c r="A12" s="126"/>
      <c r="B12" s="157"/>
      <c r="C12" s="126"/>
      <c r="D12" s="157"/>
      <c r="E12" s="21">
        <v>1</v>
      </c>
      <c r="F12" s="21"/>
      <c r="G12" s="60" t="s">
        <v>45</v>
      </c>
      <c r="H12" s="60" t="s">
        <v>45</v>
      </c>
      <c r="I12" s="60" t="s">
        <v>45</v>
      </c>
      <c r="J12" s="60" t="s">
        <v>45</v>
      </c>
      <c r="K12" s="60" t="s">
        <v>45</v>
      </c>
      <c r="L12" s="60" t="s">
        <v>45</v>
      </c>
      <c r="M12" s="21" t="s">
        <v>45</v>
      </c>
      <c r="N12" s="21">
        <v>1</v>
      </c>
      <c r="O12" s="97"/>
    </row>
    <row r="13" spans="1:77" s="4" customFormat="1" ht="51.6" customHeight="1" x14ac:dyDescent="0.25">
      <c r="A13" s="18"/>
      <c r="B13" s="17" t="s">
        <v>64</v>
      </c>
      <c r="C13" s="49" t="s">
        <v>22</v>
      </c>
      <c r="D13" s="2" t="s">
        <v>6</v>
      </c>
      <c r="E13" s="55">
        <f>G13+L13+M13+N13</f>
        <v>8413.4709999999995</v>
      </c>
      <c r="F13" s="69">
        <v>0</v>
      </c>
      <c r="G13" s="160">
        <f>G8</f>
        <v>0</v>
      </c>
      <c r="H13" s="93"/>
      <c r="I13" s="93"/>
      <c r="J13" s="93"/>
      <c r="K13" s="94"/>
      <c r="L13" s="48">
        <f>L8</f>
        <v>0</v>
      </c>
      <c r="M13" s="48">
        <f>M8</f>
        <v>0</v>
      </c>
      <c r="N13" s="55">
        <f>N8</f>
        <v>8413.4709999999995</v>
      </c>
      <c r="O13" s="46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</row>
    <row r="14" spans="1:77" s="3" customFormat="1" ht="24" customHeight="1" x14ac:dyDescent="0.25">
      <c r="A14" s="10"/>
      <c r="B14" s="148" t="s">
        <v>76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ht="22.9" customHeight="1" x14ac:dyDescent="0.25">
      <c r="A15" s="117" t="s">
        <v>7</v>
      </c>
      <c r="B15" s="119" t="s">
        <v>19</v>
      </c>
      <c r="C15" s="106" t="s">
        <v>22</v>
      </c>
      <c r="D15" s="47" t="s">
        <v>5</v>
      </c>
      <c r="E15" s="13">
        <f>F15+G15+L15+M15+N15</f>
        <v>535087.67917000002</v>
      </c>
      <c r="F15" s="72">
        <f>F24+F30+F18</f>
        <v>449835.13917000004</v>
      </c>
      <c r="G15" s="108">
        <f>G16+G17</f>
        <v>85252.540000000008</v>
      </c>
      <c r="H15" s="93"/>
      <c r="I15" s="93"/>
      <c r="J15" s="93"/>
      <c r="K15" s="94"/>
      <c r="L15" s="15">
        <f>SUM(L16:L17)</f>
        <v>0</v>
      </c>
      <c r="M15" s="15">
        <f>SUM(M16:M17)</f>
        <v>0</v>
      </c>
      <c r="N15" s="14">
        <v>0</v>
      </c>
      <c r="O15" s="106"/>
    </row>
    <row r="16" spans="1:77" ht="43.15" customHeight="1" x14ac:dyDescent="0.25">
      <c r="A16" s="143"/>
      <c r="B16" s="165"/>
      <c r="C16" s="107"/>
      <c r="D16" s="47" t="s">
        <v>13</v>
      </c>
      <c r="E16" s="13">
        <f>F16+G16+L16+M16+N16</f>
        <v>465032.10000000003</v>
      </c>
      <c r="F16" s="63">
        <f>F19+F25+F31</f>
        <v>391772.89</v>
      </c>
      <c r="G16" s="108">
        <f>SUM(G19+G25)</f>
        <v>73259.210000000006</v>
      </c>
      <c r="H16" s="93"/>
      <c r="I16" s="93"/>
      <c r="J16" s="93"/>
      <c r="K16" s="94"/>
      <c r="L16" s="14">
        <f>SUM(L19+L25)</f>
        <v>0</v>
      </c>
      <c r="M16" s="14">
        <f>SUM(M19+M25)</f>
        <v>0</v>
      </c>
      <c r="N16" s="14">
        <v>0</v>
      </c>
      <c r="O16" s="127"/>
    </row>
    <row r="17" spans="1:77" ht="54.6" customHeight="1" x14ac:dyDescent="0.25">
      <c r="A17" s="144"/>
      <c r="B17" s="166"/>
      <c r="C17" s="139"/>
      <c r="D17" s="47" t="s">
        <v>6</v>
      </c>
      <c r="E17" s="13">
        <f>F17+G17+L17+M17+N17</f>
        <v>70055.579169999997</v>
      </c>
      <c r="F17" s="63">
        <f>F20+F26+F32</f>
        <v>58062.249169999996</v>
      </c>
      <c r="G17" s="108">
        <f>SUM(G20+G26+G32)</f>
        <v>11993.33</v>
      </c>
      <c r="H17" s="109"/>
      <c r="I17" s="109"/>
      <c r="J17" s="109"/>
      <c r="K17" s="110"/>
      <c r="L17" s="14">
        <f>L20+L26+L32</f>
        <v>0</v>
      </c>
      <c r="M17" s="14">
        <f>M20</f>
        <v>0</v>
      </c>
      <c r="N17" s="14">
        <v>0</v>
      </c>
      <c r="O17" s="12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22.15" customHeight="1" x14ac:dyDescent="0.25">
      <c r="A18" s="83" t="s">
        <v>12</v>
      </c>
      <c r="B18" s="86" t="s">
        <v>18</v>
      </c>
      <c r="C18" s="89" t="s">
        <v>22</v>
      </c>
      <c r="D18" s="44" t="s">
        <v>5</v>
      </c>
      <c r="E18" s="56">
        <f t="shared" ref="E18:N18" si="0">E19+E20</f>
        <v>0</v>
      </c>
      <c r="F18" s="61">
        <f>F19+F20</f>
        <v>0</v>
      </c>
      <c r="G18" s="92">
        <f>G19+G20</f>
        <v>0</v>
      </c>
      <c r="H18" s="93"/>
      <c r="I18" s="93"/>
      <c r="J18" s="93"/>
      <c r="K18" s="94"/>
      <c r="L18" s="56">
        <f t="shared" si="0"/>
        <v>0</v>
      </c>
      <c r="M18" s="56">
        <f t="shared" si="0"/>
        <v>0</v>
      </c>
      <c r="N18" s="56">
        <f t="shared" si="0"/>
        <v>0</v>
      </c>
      <c r="O18" s="89" t="s">
        <v>24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ht="43.15" customHeight="1" x14ac:dyDescent="0.25">
      <c r="A19" s="84"/>
      <c r="B19" s="87"/>
      <c r="C19" s="90"/>
      <c r="D19" s="44" t="s">
        <v>13</v>
      </c>
      <c r="E19" s="56">
        <f>SUM(G19:L19)</f>
        <v>0</v>
      </c>
      <c r="F19" s="61">
        <v>0</v>
      </c>
      <c r="G19" s="92">
        <v>0</v>
      </c>
      <c r="H19" s="93"/>
      <c r="I19" s="93"/>
      <c r="J19" s="93"/>
      <c r="K19" s="94"/>
      <c r="L19" s="56">
        <v>0</v>
      </c>
      <c r="M19" s="56">
        <v>0</v>
      </c>
      <c r="N19" s="56">
        <v>0</v>
      </c>
      <c r="O19" s="9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 ht="51.6" customHeight="1" x14ac:dyDescent="0.25">
      <c r="A20" s="85"/>
      <c r="B20" s="88"/>
      <c r="C20" s="91"/>
      <c r="D20" s="44" t="s">
        <v>6</v>
      </c>
      <c r="E20" s="56">
        <f>SUM(G20:L20)</f>
        <v>0</v>
      </c>
      <c r="F20" s="61">
        <v>0</v>
      </c>
      <c r="G20" s="92">
        <v>0</v>
      </c>
      <c r="H20" s="93"/>
      <c r="I20" s="93"/>
      <c r="J20" s="93"/>
      <c r="K20" s="94"/>
      <c r="L20" s="56">
        <v>0</v>
      </c>
      <c r="M20" s="56">
        <v>0</v>
      </c>
      <c r="N20" s="56">
        <v>0</v>
      </c>
      <c r="O20" s="12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 ht="29.45" customHeight="1" x14ac:dyDescent="0.25">
      <c r="A21" s="96"/>
      <c r="B21" s="98" t="s">
        <v>37</v>
      </c>
      <c r="C21" s="96"/>
      <c r="D21" s="100"/>
      <c r="E21" s="102" t="s">
        <v>30</v>
      </c>
      <c r="F21" s="81" t="s">
        <v>46</v>
      </c>
      <c r="G21" s="102" t="s">
        <v>57</v>
      </c>
      <c r="H21" s="103" t="s">
        <v>31</v>
      </c>
      <c r="I21" s="103"/>
      <c r="J21" s="103"/>
      <c r="K21" s="103"/>
      <c r="L21" s="104" t="s">
        <v>58</v>
      </c>
      <c r="M21" s="104" t="s">
        <v>59</v>
      </c>
      <c r="N21" s="104" t="s">
        <v>62</v>
      </c>
      <c r="O21" s="9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 ht="33" customHeight="1" x14ac:dyDescent="0.25">
      <c r="A22" s="96"/>
      <c r="B22" s="98"/>
      <c r="C22" s="96"/>
      <c r="D22" s="100"/>
      <c r="E22" s="101"/>
      <c r="F22" s="82"/>
      <c r="G22" s="101"/>
      <c r="H22" s="56" t="s">
        <v>32</v>
      </c>
      <c r="I22" s="56" t="s">
        <v>33</v>
      </c>
      <c r="J22" s="56" t="s">
        <v>34</v>
      </c>
      <c r="K22" s="56" t="s">
        <v>35</v>
      </c>
      <c r="L22" s="105"/>
      <c r="M22" s="105"/>
      <c r="N22" s="105"/>
      <c r="O22" s="9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 ht="29.25" customHeight="1" x14ac:dyDescent="0.25">
      <c r="A23" s="97"/>
      <c r="B23" s="101"/>
      <c r="C23" s="97"/>
      <c r="D23" s="101"/>
      <c r="E23" s="40" t="s">
        <v>45</v>
      </c>
      <c r="F23" s="40" t="s">
        <v>45</v>
      </c>
      <c r="G23" s="21" t="s">
        <v>45</v>
      </c>
      <c r="H23" s="21" t="s">
        <v>45</v>
      </c>
      <c r="I23" s="21" t="s">
        <v>45</v>
      </c>
      <c r="J23" s="21" t="s">
        <v>45</v>
      </c>
      <c r="K23" s="21" t="s">
        <v>45</v>
      </c>
      <c r="L23" s="21" t="s">
        <v>45</v>
      </c>
      <c r="M23" s="21" t="s">
        <v>45</v>
      </c>
      <c r="N23" s="21" t="s">
        <v>45</v>
      </c>
      <c r="O23" s="9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 ht="25.9" customHeight="1" x14ac:dyDescent="0.25">
      <c r="A24" s="83" t="s">
        <v>14</v>
      </c>
      <c r="B24" s="86" t="s">
        <v>23</v>
      </c>
      <c r="C24" s="136" t="s">
        <v>22</v>
      </c>
      <c r="D24" s="43" t="s">
        <v>5</v>
      </c>
      <c r="E24" s="56">
        <f>E25+E26</f>
        <v>534746.39</v>
      </c>
      <c r="F24" s="78">
        <f>F25+F26</f>
        <v>449493.85000000003</v>
      </c>
      <c r="G24" s="167">
        <f>G25+G26</f>
        <v>85252.540000000008</v>
      </c>
      <c r="H24" s="168"/>
      <c r="I24" s="168"/>
      <c r="J24" s="168"/>
      <c r="K24" s="168"/>
      <c r="L24" s="58">
        <f>L25+L26</f>
        <v>0</v>
      </c>
      <c r="M24" s="56">
        <f>M25+M26</f>
        <v>0</v>
      </c>
      <c r="N24" s="56">
        <f>N25+N26</f>
        <v>0</v>
      </c>
      <c r="O24" s="89" t="s">
        <v>24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s="3" customFormat="1" ht="37.9" customHeight="1" x14ac:dyDescent="0.25">
      <c r="A25" s="84"/>
      <c r="B25" s="87"/>
      <c r="C25" s="137"/>
      <c r="D25" s="43" t="s">
        <v>13</v>
      </c>
      <c r="E25" s="56">
        <f>F25+G25+L25+M25+N25</f>
        <v>465032.10000000003</v>
      </c>
      <c r="F25" s="60">
        <v>391772.89</v>
      </c>
      <c r="G25" s="167">
        <v>73259.210000000006</v>
      </c>
      <c r="H25" s="168"/>
      <c r="I25" s="168"/>
      <c r="J25" s="168"/>
      <c r="K25" s="168"/>
      <c r="L25" s="58">
        <v>0</v>
      </c>
      <c r="M25" s="56">
        <v>0</v>
      </c>
      <c r="N25" s="56">
        <v>0</v>
      </c>
      <c r="O25" s="9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</row>
    <row r="26" spans="1:77" s="3" customFormat="1" ht="54" customHeight="1" x14ac:dyDescent="0.25">
      <c r="A26" s="85"/>
      <c r="B26" s="88"/>
      <c r="C26" s="138"/>
      <c r="D26" s="44" t="s">
        <v>6</v>
      </c>
      <c r="E26" s="60">
        <f>F26+G26+L26+M26+N26</f>
        <v>69714.289999999994</v>
      </c>
      <c r="F26" s="77">
        <v>57720.959999999999</v>
      </c>
      <c r="G26" s="92">
        <v>11993.33</v>
      </c>
      <c r="H26" s="115"/>
      <c r="I26" s="115"/>
      <c r="J26" s="115"/>
      <c r="K26" s="116"/>
      <c r="L26" s="58">
        <v>0</v>
      </c>
      <c r="M26" s="56">
        <v>0</v>
      </c>
      <c r="N26" s="56">
        <v>0</v>
      </c>
      <c r="O26" s="126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</row>
    <row r="27" spans="1:77" s="3" customFormat="1" ht="22.9" customHeight="1" x14ac:dyDescent="0.25">
      <c r="A27" s="96"/>
      <c r="B27" s="98" t="s">
        <v>38</v>
      </c>
      <c r="C27" s="96"/>
      <c r="D27" s="100"/>
      <c r="E27" s="102" t="s">
        <v>30</v>
      </c>
      <c r="F27" s="81" t="s">
        <v>46</v>
      </c>
      <c r="G27" s="102" t="s">
        <v>57</v>
      </c>
      <c r="H27" s="103" t="s">
        <v>31</v>
      </c>
      <c r="I27" s="103"/>
      <c r="J27" s="103"/>
      <c r="K27" s="103"/>
      <c r="L27" s="104" t="s">
        <v>58</v>
      </c>
      <c r="M27" s="104" t="s">
        <v>59</v>
      </c>
      <c r="N27" s="104" t="s">
        <v>62</v>
      </c>
      <c r="O27" s="96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</row>
    <row r="28" spans="1:77" s="3" customFormat="1" ht="19.899999999999999" customHeight="1" x14ac:dyDescent="0.25">
      <c r="A28" s="96"/>
      <c r="B28" s="98"/>
      <c r="C28" s="96"/>
      <c r="D28" s="100"/>
      <c r="E28" s="101"/>
      <c r="F28" s="82"/>
      <c r="G28" s="101"/>
      <c r="H28" s="56" t="s">
        <v>32</v>
      </c>
      <c r="I28" s="56" t="s">
        <v>33</v>
      </c>
      <c r="J28" s="56" t="s">
        <v>34</v>
      </c>
      <c r="K28" s="56" t="s">
        <v>35</v>
      </c>
      <c r="L28" s="105"/>
      <c r="M28" s="105"/>
      <c r="N28" s="105"/>
      <c r="O28" s="97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</row>
    <row r="29" spans="1:77" s="3" customFormat="1" ht="33.75" customHeight="1" x14ac:dyDescent="0.25">
      <c r="A29" s="97"/>
      <c r="B29" s="101"/>
      <c r="C29" s="97"/>
      <c r="D29" s="101"/>
      <c r="E29" s="40">
        <v>1</v>
      </c>
      <c r="F29" s="40">
        <v>1</v>
      </c>
      <c r="G29" s="21" t="s">
        <v>45</v>
      </c>
      <c r="H29" s="21" t="s">
        <v>45</v>
      </c>
      <c r="I29" s="21" t="s">
        <v>45</v>
      </c>
      <c r="J29" s="21" t="s">
        <v>45</v>
      </c>
      <c r="K29" s="21" t="s">
        <v>45</v>
      </c>
      <c r="L29" s="21" t="s">
        <v>45</v>
      </c>
      <c r="M29" s="21" t="s">
        <v>45</v>
      </c>
      <c r="N29" s="21" t="s">
        <v>45</v>
      </c>
      <c r="O29" s="9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</row>
    <row r="30" spans="1:77" ht="25.9" customHeight="1" x14ac:dyDescent="0.25">
      <c r="A30" s="83" t="s">
        <v>55</v>
      </c>
      <c r="B30" s="86" t="s">
        <v>56</v>
      </c>
      <c r="C30" s="89" t="s">
        <v>22</v>
      </c>
      <c r="D30" s="43" t="s">
        <v>5</v>
      </c>
      <c r="E30" s="56">
        <f>E31+E32</f>
        <v>341.28917000000001</v>
      </c>
      <c r="F30" s="60">
        <f>F31+F32</f>
        <v>341.28917000000001</v>
      </c>
      <c r="G30" s="113">
        <f>G31+G32</f>
        <v>0</v>
      </c>
      <c r="H30" s="114"/>
      <c r="I30" s="114"/>
      <c r="J30" s="114"/>
      <c r="K30" s="114"/>
      <c r="L30" s="56">
        <f>L31+L32</f>
        <v>0</v>
      </c>
      <c r="M30" s="56">
        <f>M31+M32</f>
        <v>0</v>
      </c>
      <c r="N30" s="56">
        <f>N31+N32</f>
        <v>0</v>
      </c>
      <c r="O30" s="89" t="s">
        <v>24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 s="3" customFormat="1" ht="37.9" customHeight="1" x14ac:dyDescent="0.25">
      <c r="A31" s="84"/>
      <c r="B31" s="87"/>
      <c r="C31" s="90"/>
      <c r="D31" s="43" t="s">
        <v>13</v>
      </c>
      <c r="E31" s="56">
        <f>F31+G31+L31+M31+N31</f>
        <v>0</v>
      </c>
      <c r="F31" s="60">
        <v>0</v>
      </c>
      <c r="G31" s="113">
        <v>0</v>
      </c>
      <c r="H31" s="114"/>
      <c r="I31" s="114"/>
      <c r="J31" s="114"/>
      <c r="K31" s="114"/>
      <c r="L31" s="56">
        <v>0</v>
      </c>
      <c r="M31" s="56">
        <v>0</v>
      </c>
      <c r="N31" s="56">
        <v>0</v>
      </c>
      <c r="O31" s="12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</row>
    <row r="32" spans="1:77" s="3" customFormat="1" ht="30.6" customHeight="1" x14ac:dyDescent="0.25">
      <c r="A32" s="85"/>
      <c r="B32" s="88"/>
      <c r="C32" s="91"/>
      <c r="D32" s="44" t="s">
        <v>6</v>
      </c>
      <c r="E32" s="60">
        <f>F32+G32+L32+M32+N32</f>
        <v>341.28917000000001</v>
      </c>
      <c r="F32" s="61">
        <v>341.28917000000001</v>
      </c>
      <c r="G32" s="92">
        <v>0</v>
      </c>
      <c r="H32" s="115"/>
      <c r="I32" s="115"/>
      <c r="J32" s="115"/>
      <c r="K32" s="116"/>
      <c r="L32" s="56">
        <v>0</v>
      </c>
      <c r="M32" s="56">
        <v>0</v>
      </c>
      <c r="N32" s="56">
        <v>0</v>
      </c>
      <c r="O32" s="122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</row>
    <row r="33" spans="1:77" s="3" customFormat="1" ht="54" hidden="1" customHeight="1" x14ac:dyDescent="0.25">
      <c r="A33" s="96"/>
      <c r="B33" s="98" t="s">
        <v>60</v>
      </c>
      <c r="C33" s="96"/>
      <c r="D33" s="100"/>
      <c r="E33" s="102" t="s">
        <v>30</v>
      </c>
      <c r="F33" s="62"/>
      <c r="G33" s="102" t="s">
        <v>57</v>
      </c>
      <c r="H33" s="103" t="s">
        <v>31</v>
      </c>
      <c r="I33" s="103"/>
      <c r="J33" s="103"/>
      <c r="K33" s="103"/>
      <c r="L33" s="104" t="s">
        <v>58</v>
      </c>
      <c r="M33" s="104" t="s">
        <v>59</v>
      </c>
      <c r="N33" s="104" t="s">
        <v>62</v>
      </c>
      <c r="O33" s="123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</row>
    <row r="34" spans="1:77" s="3" customFormat="1" ht="34.15" customHeight="1" x14ac:dyDescent="0.25">
      <c r="A34" s="96"/>
      <c r="B34" s="98"/>
      <c r="C34" s="96"/>
      <c r="D34" s="100"/>
      <c r="E34" s="101"/>
      <c r="F34" s="74" t="s">
        <v>46</v>
      </c>
      <c r="G34" s="101"/>
      <c r="H34" s="56" t="s">
        <v>32</v>
      </c>
      <c r="I34" s="56" t="s">
        <v>33</v>
      </c>
      <c r="J34" s="56" t="s">
        <v>34</v>
      </c>
      <c r="K34" s="56" t="s">
        <v>35</v>
      </c>
      <c r="L34" s="105"/>
      <c r="M34" s="105"/>
      <c r="N34" s="105"/>
      <c r="O34" s="124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</row>
    <row r="35" spans="1:77" s="3" customFormat="1" ht="27" customHeight="1" x14ac:dyDescent="0.25">
      <c r="A35" s="97"/>
      <c r="B35" s="101"/>
      <c r="C35" s="97"/>
      <c r="D35" s="101"/>
      <c r="E35" s="40" t="s">
        <v>45</v>
      </c>
      <c r="F35" s="40" t="s">
        <v>45</v>
      </c>
      <c r="G35" s="40" t="s">
        <v>45</v>
      </c>
      <c r="H35" s="40" t="s">
        <v>45</v>
      </c>
      <c r="I35" s="40" t="s">
        <v>45</v>
      </c>
      <c r="J35" s="40" t="s">
        <v>45</v>
      </c>
      <c r="K35" s="40" t="s">
        <v>45</v>
      </c>
      <c r="L35" s="21" t="s">
        <v>45</v>
      </c>
      <c r="M35" s="21" t="s">
        <v>45</v>
      </c>
      <c r="N35" s="21" t="s">
        <v>45</v>
      </c>
      <c r="O35" s="124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</row>
    <row r="36" spans="1:77" ht="26.25" customHeight="1" x14ac:dyDescent="0.25">
      <c r="A36" s="117" t="s">
        <v>8</v>
      </c>
      <c r="B36" s="119" t="s">
        <v>17</v>
      </c>
      <c r="C36" s="106" t="s">
        <v>22</v>
      </c>
      <c r="D36" s="16" t="s">
        <v>5</v>
      </c>
      <c r="E36" s="14">
        <f>F36+G36+L36+M36+N36</f>
        <v>7781447.4178699991</v>
      </c>
      <c r="F36" s="63">
        <f>F39+F45+F51+F57</f>
        <v>3432954.9756</v>
      </c>
      <c r="G36" s="108">
        <f>G37+G38</f>
        <v>3554926.1739999996</v>
      </c>
      <c r="H36" s="109"/>
      <c r="I36" s="109"/>
      <c r="J36" s="109"/>
      <c r="K36" s="110"/>
      <c r="L36" s="51">
        <f>SUM(L37:L38)</f>
        <v>793147.91</v>
      </c>
      <c r="M36" s="51">
        <f>SUM(M37:M38)</f>
        <v>0</v>
      </c>
      <c r="N36" s="51">
        <f>SUM(N37:N38)</f>
        <v>418.35827</v>
      </c>
      <c r="O36" s="111"/>
    </row>
    <row r="37" spans="1:77" ht="36.75" customHeight="1" x14ac:dyDescent="0.25">
      <c r="A37" s="118"/>
      <c r="B37" s="120"/>
      <c r="C37" s="107"/>
      <c r="D37" s="47" t="s">
        <v>13</v>
      </c>
      <c r="E37" s="14">
        <f>F37+G37+L37+M37+N37</f>
        <v>5420832.6999999993</v>
      </c>
      <c r="F37" s="63">
        <f>F40+F46+F52+F58</f>
        <v>2457197.75</v>
      </c>
      <c r="G37" s="108">
        <f>G40+G46+G52+G58</f>
        <v>2242644.44</v>
      </c>
      <c r="H37" s="93"/>
      <c r="I37" s="93"/>
      <c r="J37" s="93"/>
      <c r="K37" s="94"/>
      <c r="L37" s="50">
        <f t="shared" ref="L37:N38" si="1">L40+L46+L52+L58</f>
        <v>720990.51</v>
      </c>
      <c r="M37" s="50">
        <f t="shared" si="1"/>
        <v>0</v>
      </c>
      <c r="N37" s="50">
        <f t="shared" si="1"/>
        <v>0</v>
      </c>
      <c r="O37" s="112"/>
    </row>
    <row r="38" spans="1:77" ht="51" customHeight="1" x14ac:dyDescent="0.25">
      <c r="A38" s="118"/>
      <c r="B38" s="120"/>
      <c r="C38" s="107"/>
      <c r="D38" s="47" t="s">
        <v>6</v>
      </c>
      <c r="E38" s="14">
        <f>F38+G38+L38+M38+N38</f>
        <v>2360614.7178699998</v>
      </c>
      <c r="F38" s="63">
        <f>F41+F47+F53+F59</f>
        <v>975757.22560000001</v>
      </c>
      <c r="G38" s="108">
        <f>G41+G47+G53+G59</f>
        <v>1312281.7339999999</v>
      </c>
      <c r="H38" s="93"/>
      <c r="I38" s="93"/>
      <c r="J38" s="93"/>
      <c r="K38" s="94"/>
      <c r="L38" s="50">
        <f t="shared" si="1"/>
        <v>72157.399999999994</v>
      </c>
      <c r="M38" s="50">
        <f t="shared" si="1"/>
        <v>0</v>
      </c>
      <c r="N38" s="50">
        <f t="shared" si="1"/>
        <v>418.35827</v>
      </c>
      <c r="O38" s="112"/>
    </row>
    <row r="39" spans="1:77" ht="27.6" customHeight="1" x14ac:dyDescent="0.25">
      <c r="A39" s="83" t="s">
        <v>25</v>
      </c>
      <c r="B39" s="86" t="s">
        <v>65</v>
      </c>
      <c r="C39" s="89" t="s">
        <v>22</v>
      </c>
      <c r="D39" s="44" t="s">
        <v>5</v>
      </c>
      <c r="E39" s="56">
        <f>E40+E41</f>
        <v>173626.75386999999</v>
      </c>
      <c r="F39" s="61">
        <f>F40+F41</f>
        <v>173208.39559999999</v>
      </c>
      <c r="G39" s="92">
        <f>G40+G41</f>
        <v>0</v>
      </c>
      <c r="H39" s="93"/>
      <c r="I39" s="93"/>
      <c r="J39" s="93"/>
      <c r="K39" s="94"/>
      <c r="L39" s="56">
        <f>L40+L41</f>
        <v>0</v>
      </c>
      <c r="M39" s="56">
        <v>0</v>
      </c>
      <c r="N39" s="56">
        <f>N40+N41</f>
        <v>418.35827</v>
      </c>
      <c r="O39" s="89" t="s">
        <v>24</v>
      </c>
    </row>
    <row r="40" spans="1:77" ht="37.15" customHeight="1" x14ac:dyDescent="0.25">
      <c r="A40" s="84"/>
      <c r="B40" s="87"/>
      <c r="C40" s="90"/>
      <c r="D40" s="44" t="s">
        <v>13</v>
      </c>
      <c r="E40" s="41">
        <v>0</v>
      </c>
      <c r="F40" s="73">
        <v>0</v>
      </c>
      <c r="G40" s="92">
        <v>0</v>
      </c>
      <c r="H40" s="93"/>
      <c r="I40" s="93"/>
      <c r="J40" s="93"/>
      <c r="K40" s="94"/>
      <c r="L40" s="41">
        <v>0</v>
      </c>
      <c r="M40" s="41">
        <v>0</v>
      </c>
      <c r="N40" s="41">
        <v>0</v>
      </c>
      <c r="O40" s="95"/>
    </row>
    <row r="41" spans="1:77" ht="50.25" customHeight="1" x14ac:dyDescent="0.25">
      <c r="A41" s="84"/>
      <c r="B41" s="87"/>
      <c r="C41" s="90"/>
      <c r="D41" s="44" t="s">
        <v>6</v>
      </c>
      <c r="E41" s="56">
        <f>F41+G41+L41+M41+N41</f>
        <v>173626.75386999999</v>
      </c>
      <c r="F41" s="61">
        <v>173208.39559999999</v>
      </c>
      <c r="G41" s="92">
        <v>0</v>
      </c>
      <c r="H41" s="93"/>
      <c r="I41" s="93"/>
      <c r="J41" s="93"/>
      <c r="K41" s="94"/>
      <c r="L41" s="22">
        <v>0</v>
      </c>
      <c r="M41" s="22">
        <v>0</v>
      </c>
      <c r="N41" s="22">
        <v>418.35827</v>
      </c>
      <c r="O41" s="95"/>
    </row>
    <row r="42" spans="1:77" ht="18.600000000000001" customHeight="1" x14ac:dyDescent="0.25">
      <c r="A42" s="96"/>
      <c r="B42" s="98" t="s">
        <v>61</v>
      </c>
      <c r="C42" s="96"/>
      <c r="D42" s="100"/>
      <c r="E42" s="102" t="s">
        <v>30</v>
      </c>
      <c r="F42" s="79" t="s">
        <v>46</v>
      </c>
      <c r="G42" s="102" t="s">
        <v>57</v>
      </c>
      <c r="H42" s="103" t="s">
        <v>31</v>
      </c>
      <c r="I42" s="103"/>
      <c r="J42" s="103"/>
      <c r="K42" s="103"/>
      <c r="L42" s="104" t="s">
        <v>58</v>
      </c>
      <c r="M42" s="104" t="s">
        <v>59</v>
      </c>
      <c r="N42" s="104" t="s">
        <v>62</v>
      </c>
      <c r="O42" s="175"/>
    </row>
    <row r="43" spans="1:77" ht="32.450000000000003" customHeight="1" x14ac:dyDescent="0.25">
      <c r="A43" s="96"/>
      <c r="B43" s="98"/>
      <c r="C43" s="96"/>
      <c r="D43" s="100"/>
      <c r="E43" s="101"/>
      <c r="F43" s="80"/>
      <c r="G43" s="101"/>
      <c r="H43" s="56" t="s">
        <v>32</v>
      </c>
      <c r="I43" s="56" t="s">
        <v>33</v>
      </c>
      <c r="J43" s="56" t="s">
        <v>34</v>
      </c>
      <c r="K43" s="56" t="s">
        <v>35</v>
      </c>
      <c r="L43" s="105"/>
      <c r="M43" s="105"/>
      <c r="N43" s="105"/>
      <c r="O43" s="176"/>
    </row>
    <row r="44" spans="1:77" ht="32.450000000000003" customHeight="1" x14ac:dyDescent="0.25">
      <c r="A44" s="97"/>
      <c r="B44" s="101"/>
      <c r="C44" s="97"/>
      <c r="D44" s="101"/>
      <c r="E44" s="21">
        <v>1</v>
      </c>
      <c r="F44" s="21">
        <v>1</v>
      </c>
      <c r="G44" s="40" t="s">
        <v>45</v>
      </c>
      <c r="H44" s="40" t="s">
        <v>45</v>
      </c>
      <c r="I44" s="40" t="s">
        <v>45</v>
      </c>
      <c r="J44" s="40" t="s">
        <v>45</v>
      </c>
      <c r="K44" s="40" t="s">
        <v>45</v>
      </c>
      <c r="L44" s="21" t="s">
        <v>45</v>
      </c>
      <c r="M44" s="21" t="s">
        <v>45</v>
      </c>
      <c r="N44" s="21" t="s">
        <v>45</v>
      </c>
      <c r="O44" s="176"/>
    </row>
    <row r="45" spans="1:77" ht="28.9" customHeight="1" x14ac:dyDescent="0.25">
      <c r="A45" s="83" t="s">
        <v>16</v>
      </c>
      <c r="B45" s="86" t="s">
        <v>66</v>
      </c>
      <c r="C45" s="89" t="s">
        <v>22</v>
      </c>
      <c r="D45" s="44" t="s">
        <v>5</v>
      </c>
      <c r="E45" s="41">
        <f t="shared" ref="E45:N45" si="2">E46+E47</f>
        <v>3949817.4799999995</v>
      </c>
      <c r="F45" s="181">
        <f t="shared" si="2"/>
        <v>1530199.93</v>
      </c>
      <c r="G45" s="182">
        <f>G46+G47</f>
        <v>2319617.5499999998</v>
      </c>
      <c r="H45" s="183"/>
      <c r="I45" s="183"/>
      <c r="J45" s="183"/>
      <c r="K45" s="184"/>
      <c r="L45" s="57">
        <f t="shared" si="2"/>
        <v>100000</v>
      </c>
      <c r="M45" s="41">
        <f t="shared" si="2"/>
        <v>0</v>
      </c>
      <c r="N45" s="41">
        <f t="shared" si="2"/>
        <v>0</v>
      </c>
      <c r="O45" s="89" t="s">
        <v>24</v>
      </c>
    </row>
    <row r="46" spans="1:77" ht="35.450000000000003" customHeight="1" x14ac:dyDescent="0.25">
      <c r="A46" s="84"/>
      <c r="B46" s="87"/>
      <c r="C46" s="90"/>
      <c r="D46" s="44" t="s">
        <v>13</v>
      </c>
      <c r="E46" s="41">
        <f>F46+G46+L46+M46+N46</f>
        <v>2468639.3499999996</v>
      </c>
      <c r="F46" s="73">
        <v>1316405.47</v>
      </c>
      <c r="G46" s="92">
        <v>1089733.8799999999</v>
      </c>
      <c r="H46" s="115"/>
      <c r="I46" s="115"/>
      <c r="J46" s="115"/>
      <c r="K46" s="116"/>
      <c r="L46" s="26">
        <v>62500</v>
      </c>
      <c r="M46" s="26">
        <v>0</v>
      </c>
      <c r="N46" s="26">
        <v>0</v>
      </c>
      <c r="O46" s="95"/>
    </row>
    <row r="47" spans="1:77" ht="47.45" customHeight="1" x14ac:dyDescent="0.25">
      <c r="A47" s="85"/>
      <c r="B47" s="88"/>
      <c r="C47" s="91"/>
      <c r="D47" s="44" t="s">
        <v>6</v>
      </c>
      <c r="E47" s="59">
        <f>F47+G47+L47+M47+N47</f>
        <v>1481178.13</v>
      </c>
      <c r="F47" s="77">
        <v>213794.46</v>
      </c>
      <c r="G47" s="182">
        <v>1229883.67</v>
      </c>
      <c r="H47" s="183"/>
      <c r="I47" s="183"/>
      <c r="J47" s="183"/>
      <c r="K47" s="184"/>
      <c r="L47" s="27">
        <v>37500</v>
      </c>
      <c r="M47" s="27">
        <v>0</v>
      </c>
      <c r="N47" s="27">
        <v>0</v>
      </c>
      <c r="O47" s="95"/>
    </row>
    <row r="48" spans="1:77" ht="27.6" customHeight="1" x14ac:dyDescent="0.25">
      <c r="A48" s="96"/>
      <c r="B48" s="98" t="s">
        <v>40</v>
      </c>
      <c r="C48" s="96"/>
      <c r="D48" s="100"/>
      <c r="E48" s="102" t="s">
        <v>30</v>
      </c>
      <c r="F48" s="79" t="s">
        <v>46</v>
      </c>
      <c r="G48" s="102" t="s">
        <v>57</v>
      </c>
      <c r="H48" s="103" t="s">
        <v>31</v>
      </c>
      <c r="I48" s="103"/>
      <c r="J48" s="103"/>
      <c r="K48" s="103"/>
      <c r="L48" s="104" t="s">
        <v>58</v>
      </c>
      <c r="M48" s="104" t="s">
        <v>59</v>
      </c>
      <c r="N48" s="104" t="s">
        <v>62</v>
      </c>
      <c r="O48" s="96"/>
    </row>
    <row r="49" spans="1:77" ht="24.6" customHeight="1" x14ac:dyDescent="0.25">
      <c r="A49" s="96"/>
      <c r="B49" s="98"/>
      <c r="C49" s="96"/>
      <c r="D49" s="100"/>
      <c r="E49" s="101"/>
      <c r="F49" s="80"/>
      <c r="G49" s="101"/>
      <c r="H49" s="56" t="s">
        <v>32</v>
      </c>
      <c r="I49" s="56" t="s">
        <v>33</v>
      </c>
      <c r="J49" s="56" t="s">
        <v>34</v>
      </c>
      <c r="K49" s="56" t="s">
        <v>35</v>
      </c>
      <c r="L49" s="105"/>
      <c r="M49" s="105"/>
      <c r="N49" s="105"/>
      <c r="O49" s="97"/>
    </row>
    <row r="50" spans="1:77" ht="42" customHeight="1" x14ac:dyDescent="0.25">
      <c r="A50" s="97"/>
      <c r="B50" s="101"/>
      <c r="C50" s="174"/>
      <c r="D50" s="101"/>
      <c r="E50" s="21">
        <v>2</v>
      </c>
      <c r="F50" s="21" t="s">
        <v>45</v>
      </c>
      <c r="G50" s="20">
        <v>1</v>
      </c>
      <c r="H50" s="20" t="s">
        <v>45</v>
      </c>
      <c r="I50" s="20" t="s">
        <v>45</v>
      </c>
      <c r="J50" s="20">
        <v>1</v>
      </c>
      <c r="K50" s="21">
        <v>1</v>
      </c>
      <c r="L50" s="21">
        <v>1</v>
      </c>
      <c r="M50" s="21" t="s">
        <v>45</v>
      </c>
      <c r="N50" s="21" t="s">
        <v>45</v>
      </c>
      <c r="O50" s="97"/>
    </row>
    <row r="51" spans="1:77" ht="26.45" customHeight="1" x14ac:dyDescent="0.25">
      <c r="A51" s="83" t="s">
        <v>20</v>
      </c>
      <c r="B51" s="86" t="s">
        <v>67</v>
      </c>
      <c r="C51" s="89" t="s">
        <v>22</v>
      </c>
      <c r="D51" s="44" t="s">
        <v>5</v>
      </c>
      <c r="E51" s="41">
        <f t="shared" ref="E51:N51" si="3">E52+E53</f>
        <v>1552321.95</v>
      </c>
      <c r="F51" s="181">
        <f t="shared" si="3"/>
        <v>1552321.95</v>
      </c>
      <c r="G51" s="92">
        <f>G52+G53</f>
        <v>0</v>
      </c>
      <c r="H51" s="93"/>
      <c r="I51" s="93"/>
      <c r="J51" s="93"/>
      <c r="K51" s="94"/>
      <c r="L51" s="41">
        <f t="shared" si="3"/>
        <v>0</v>
      </c>
      <c r="M51" s="41">
        <f t="shared" si="3"/>
        <v>0</v>
      </c>
      <c r="N51" s="41">
        <f t="shared" si="3"/>
        <v>0</v>
      </c>
      <c r="O51" s="89" t="s">
        <v>24</v>
      </c>
    </row>
    <row r="52" spans="1:77" ht="40.15" customHeight="1" x14ac:dyDescent="0.25">
      <c r="A52" s="84"/>
      <c r="B52" s="87"/>
      <c r="C52" s="90"/>
      <c r="D52" s="44" t="s">
        <v>13</v>
      </c>
      <c r="E52" s="41">
        <f>F52+G52+L52+M52+N52</f>
        <v>970181.48</v>
      </c>
      <c r="F52" s="185">
        <v>970181.48</v>
      </c>
      <c r="G52" s="92">
        <v>0</v>
      </c>
      <c r="H52" s="93"/>
      <c r="I52" s="93"/>
      <c r="J52" s="93"/>
      <c r="K52" s="94"/>
      <c r="L52" s="41">
        <v>0</v>
      </c>
      <c r="M52" s="41">
        <v>0</v>
      </c>
      <c r="N52" s="41">
        <v>0</v>
      </c>
      <c r="O52" s="95"/>
    </row>
    <row r="53" spans="1:77" ht="54.75" customHeight="1" x14ac:dyDescent="0.25">
      <c r="A53" s="85"/>
      <c r="B53" s="88"/>
      <c r="C53" s="91"/>
      <c r="D53" s="44" t="s">
        <v>6</v>
      </c>
      <c r="E53" s="59">
        <f>F53+G53+L53+M53+N53</f>
        <v>582140.47</v>
      </c>
      <c r="F53" s="77">
        <v>582140.47</v>
      </c>
      <c r="G53" s="92">
        <v>0</v>
      </c>
      <c r="H53" s="93"/>
      <c r="I53" s="93"/>
      <c r="J53" s="93"/>
      <c r="K53" s="94"/>
      <c r="L53" s="22">
        <v>0</v>
      </c>
      <c r="M53" s="22">
        <v>0</v>
      </c>
      <c r="N53" s="56">
        <v>0</v>
      </c>
      <c r="O53" s="95"/>
    </row>
    <row r="54" spans="1:77" ht="24" customHeight="1" x14ac:dyDescent="0.25">
      <c r="A54" s="96"/>
      <c r="B54" s="98" t="s">
        <v>39</v>
      </c>
      <c r="C54" s="96"/>
      <c r="D54" s="100"/>
      <c r="E54" s="102" t="s">
        <v>30</v>
      </c>
      <c r="F54" s="79" t="s">
        <v>46</v>
      </c>
      <c r="G54" s="102" t="s">
        <v>57</v>
      </c>
      <c r="H54" s="103" t="s">
        <v>31</v>
      </c>
      <c r="I54" s="103"/>
      <c r="J54" s="103"/>
      <c r="K54" s="103"/>
      <c r="L54" s="104" t="s">
        <v>58</v>
      </c>
      <c r="M54" s="104" t="s">
        <v>59</v>
      </c>
      <c r="N54" s="104" t="s">
        <v>62</v>
      </c>
      <c r="O54" s="96"/>
    </row>
    <row r="55" spans="1:77" ht="39" customHeight="1" x14ac:dyDescent="0.25">
      <c r="A55" s="96"/>
      <c r="B55" s="98"/>
      <c r="C55" s="96"/>
      <c r="D55" s="100"/>
      <c r="E55" s="101"/>
      <c r="F55" s="80"/>
      <c r="G55" s="101"/>
      <c r="H55" s="56" t="s">
        <v>32</v>
      </c>
      <c r="I55" s="56" t="s">
        <v>33</v>
      </c>
      <c r="J55" s="56" t="s">
        <v>34</v>
      </c>
      <c r="K55" s="56" t="s">
        <v>35</v>
      </c>
      <c r="L55" s="105"/>
      <c r="M55" s="105"/>
      <c r="N55" s="105"/>
      <c r="O55" s="97"/>
    </row>
    <row r="56" spans="1:77" ht="35.25" customHeight="1" x14ac:dyDescent="0.25">
      <c r="A56" s="97"/>
      <c r="B56" s="101"/>
      <c r="C56" s="174"/>
      <c r="D56" s="101"/>
      <c r="E56" s="20">
        <v>1</v>
      </c>
      <c r="F56" s="20">
        <v>1</v>
      </c>
      <c r="G56" s="20" t="s">
        <v>45</v>
      </c>
      <c r="H56" s="20" t="s">
        <v>45</v>
      </c>
      <c r="I56" s="20" t="s">
        <v>45</v>
      </c>
      <c r="J56" s="20" t="s">
        <v>45</v>
      </c>
      <c r="K56" s="21" t="s">
        <v>45</v>
      </c>
      <c r="L56" s="21" t="s">
        <v>45</v>
      </c>
      <c r="M56" s="21" t="s">
        <v>45</v>
      </c>
      <c r="N56" s="21" t="s">
        <v>45</v>
      </c>
      <c r="O56" s="97"/>
    </row>
    <row r="57" spans="1:77" ht="28.9" customHeight="1" x14ac:dyDescent="0.25">
      <c r="A57" s="83" t="s">
        <v>21</v>
      </c>
      <c r="B57" s="86" t="s">
        <v>68</v>
      </c>
      <c r="C57" s="89" t="s">
        <v>22</v>
      </c>
      <c r="D57" s="44" t="s">
        <v>5</v>
      </c>
      <c r="E57" s="41">
        <f>F57+G57+L57+M57</f>
        <v>2105681.2340000002</v>
      </c>
      <c r="F57" s="185">
        <f>F58+F59</f>
        <v>177224.69999999998</v>
      </c>
      <c r="G57" s="182">
        <f>G58+G59</f>
        <v>1235308.6240000001</v>
      </c>
      <c r="H57" s="186"/>
      <c r="I57" s="186"/>
      <c r="J57" s="186"/>
      <c r="K57" s="187"/>
      <c r="L57" s="41">
        <f t="shared" ref="L57:N57" si="4">L58+L59</f>
        <v>693147.91</v>
      </c>
      <c r="M57" s="41">
        <f t="shared" si="4"/>
        <v>0</v>
      </c>
      <c r="N57" s="41">
        <f t="shared" si="4"/>
        <v>0</v>
      </c>
      <c r="O57" s="89" t="s">
        <v>24</v>
      </c>
    </row>
    <row r="58" spans="1:77" ht="36.6" customHeight="1" x14ac:dyDescent="0.25">
      <c r="A58" s="84"/>
      <c r="B58" s="87"/>
      <c r="C58" s="90"/>
      <c r="D58" s="44" t="s">
        <v>13</v>
      </c>
      <c r="E58" s="41">
        <f>F58+G58+L58+M58</f>
        <v>1982011.87</v>
      </c>
      <c r="F58" s="185">
        <v>170610.8</v>
      </c>
      <c r="G58" s="182">
        <v>1152910.56</v>
      </c>
      <c r="H58" s="186"/>
      <c r="I58" s="186"/>
      <c r="J58" s="186"/>
      <c r="K58" s="187"/>
      <c r="L58" s="41">
        <v>658490.51</v>
      </c>
      <c r="M58" s="41">
        <v>0</v>
      </c>
      <c r="N58" s="41">
        <v>0</v>
      </c>
      <c r="O58" s="9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 ht="51" customHeight="1" x14ac:dyDescent="0.25">
      <c r="A59" s="85"/>
      <c r="B59" s="88"/>
      <c r="C59" s="91"/>
      <c r="D59" s="44" t="s">
        <v>6</v>
      </c>
      <c r="E59" s="41">
        <f>F59+G59+L59+M59</f>
        <v>123669.364</v>
      </c>
      <c r="F59" s="73">
        <v>6613.9</v>
      </c>
      <c r="G59" s="92">
        <v>82398.063999999998</v>
      </c>
      <c r="H59" s="93"/>
      <c r="I59" s="93"/>
      <c r="J59" s="93"/>
      <c r="K59" s="94"/>
      <c r="L59" s="22">
        <v>34657.4</v>
      </c>
      <c r="M59" s="22">
        <v>0</v>
      </c>
      <c r="N59" s="56">
        <v>0</v>
      </c>
      <c r="O59" s="9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 ht="28.15" customHeight="1" x14ac:dyDescent="0.25">
      <c r="A60" s="96"/>
      <c r="B60" s="98" t="s">
        <v>41</v>
      </c>
      <c r="C60" s="96"/>
      <c r="D60" s="100"/>
      <c r="E60" s="102" t="s">
        <v>30</v>
      </c>
      <c r="F60" s="79" t="s">
        <v>46</v>
      </c>
      <c r="G60" s="102" t="s">
        <v>57</v>
      </c>
      <c r="H60" s="103" t="s">
        <v>31</v>
      </c>
      <c r="I60" s="103"/>
      <c r="J60" s="103"/>
      <c r="K60" s="103"/>
      <c r="L60" s="104" t="s">
        <v>58</v>
      </c>
      <c r="M60" s="104" t="s">
        <v>59</v>
      </c>
      <c r="N60" s="104" t="s">
        <v>62</v>
      </c>
      <c r="O60" s="9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 ht="33" customHeight="1" x14ac:dyDescent="0.25">
      <c r="A61" s="96"/>
      <c r="B61" s="98"/>
      <c r="C61" s="96"/>
      <c r="D61" s="100"/>
      <c r="E61" s="101"/>
      <c r="F61" s="80"/>
      <c r="G61" s="101"/>
      <c r="H61" s="56" t="s">
        <v>32</v>
      </c>
      <c r="I61" s="56" t="s">
        <v>33</v>
      </c>
      <c r="J61" s="56" t="s">
        <v>34</v>
      </c>
      <c r="K61" s="56" t="s">
        <v>35</v>
      </c>
      <c r="L61" s="105"/>
      <c r="M61" s="105"/>
      <c r="N61" s="105"/>
      <c r="O61" s="97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 ht="31.5" customHeight="1" x14ac:dyDescent="0.25">
      <c r="A62" s="97"/>
      <c r="B62" s="101"/>
      <c r="C62" s="97"/>
      <c r="D62" s="101"/>
      <c r="E62" s="20">
        <v>1</v>
      </c>
      <c r="F62" s="20" t="s">
        <v>45</v>
      </c>
      <c r="G62" s="20" t="s">
        <v>45</v>
      </c>
      <c r="H62" s="20" t="s">
        <v>45</v>
      </c>
      <c r="I62" s="20" t="s">
        <v>45</v>
      </c>
      <c r="J62" s="20" t="s">
        <v>45</v>
      </c>
      <c r="K62" s="21" t="s">
        <v>45</v>
      </c>
      <c r="L62" s="21">
        <v>1</v>
      </c>
      <c r="M62" s="21" t="s">
        <v>45</v>
      </c>
      <c r="N62" s="21" t="s">
        <v>45</v>
      </c>
      <c r="O62" s="9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 ht="31.5" customHeight="1" x14ac:dyDescent="0.25">
      <c r="A63" s="117" t="s">
        <v>77</v>
      </c>
      <c r="B63" s="119" t="s">
        <v>79</v>
      </c>
      <c r="C63" s="106" t="s">
        <v>57</v>
      </c>
      <c r="D63" s="16" t="s">
        <v>5</v>
      </c>
      <c r="E63" s="14">
        <f>G63+L63+M63+N63</f>
        <v>243696.61732999998</v>
      </c>
      <c r="F63" s="63" t="s">
        <v>45</v>
      </c>
      <c r="G63" s="108">
        <f>G64+G65</f>
        <v>243696.61732999998</v>
      </c>
      <c r="H63" s="109"/>
      <c r="I63" s="109"/>
      <c r="J63" s="109"/>
      <c r="K63" s="110"/>
      <c r="L63" s="65">
        <f>SUM(L64:L65)</f>
        <v>0</v>
      </c>
      <c r="M63" s="65">
        <f>SUM(M64:M65)</f>
        <v>0</v>
      </c>
      <c r="N63" s="65">
        <f>SUM(N64:N65)</f>
        <v>0</v>
      </c>
      <c r="O63" s="11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 ht="31.5" customHeight="1" x14ac:dyDescent="0.25">
      <c r="A64" s="118"/>
      <c r="B64" s="120"/>
      <c r="C64" s="107"/>
      <c r="D64" s="67" t="s">
        <v>13</v>
      </c>
      <c r="E64" s="14">
        <f>G64+L64+M64+N64</f>
        <v>124894.04300000001</v>
      </c>
      <c r="F64" s="63" t="s">
        <v>45</v>
      </c>
      <c r="G64" s="108">
        <f>G67+G73</f>
        <v>124894.04300000001</v>
      </c>
      <c r="H64" s="93"/>
      <c r="I64" s="93"/>
      <c r="J64" s="93"/>
      <c r="K64" s="94"/>
      <c r="L64" s="63">
        <f>L67+L73</f>
        <v>0</v>
      </c>
      <c r="M64" s="63">
        <f>M67+M73</f>
        <v>0</v>
      </c>
      <c r="N64" s="63">
        <f>N67+N73</f>
        <v>0</v>
      </c>
      <c r="O64" s="11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 ht="31.5" customHeight="1" x14ac:dyDescent="0.25">
      <c r="A65" s="118"/>
      <c r="B65" s="120"/>
      <c r="C65" s="107"/>
      <c r="D65" s="67" t="s">
        <v>6</v>
      </c>
      <c r="E65" s="14">
        <f>G65+L65+M65+N65</f>
        <v>118802.57432999999</v>
      </c>
      <c r="F65" s="63" t="s">
        <v>45</v>
      </c>
      <c r="G65" s="108">
        <f>G68+G74</f>
        <v>118802.57432999999</v>
      </c>
      <c r="H65" s="93"/>
      <c r="I65" s="93"/>
      <c r="J65" s="93"/>
      <c r="K65" s="94"/>
      <c r="L65" s="63">
        <f>L68+L74</f>
        <v>0</v>
      </c>
      <c r="M65" s="63">
        <f>M68+M74</f>
        <v>0</v>
      </c>
      <c r="N65" s="63">
        <f t="shared" ref="N65" si="5">N68+N74+N116+N122</f>
        <v>0</v>
      </c>
      <c r="O65" s="11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 ht="31.5" customHeight="1" x14ac:dyDescent="0.25">
      <c r="A66" s="83" t="s">
        <v>78</v>
      </c>
      <c r="B66" s="86" t="s">
        <v>81</v>
      </c>
      <c r="C66" s="89" t="s">
        <v>57</v>
      </c>
      <c r="D66" s="66" t="s">
        <v>5</v>
      </c>
      <c r="E66" s="59">
        <f t="shared" ref="E66" si="6">E67+E68</f>
        <v>227386.35733</v>
      </c>
      <c r="F66" s="73" t="s">
        <v>45</v>
      </c>
      <c r="G66" s="92">
        <f>G67+G68</f>
        <v>227386.35733</v>
      </c>
      <c r="H66" s="93"/>
      <c r="I66" s="93"/>
      <c r="J66" s="93"/>
      <c r="K66" s="94"/>
      <c r="L66" s="59">
        <f t="shared" ref="L66:N66" si="7">L67+L68</f>
        <v>0</v>
      </c>
      <c r="M66" s="59">
        <f t="shared" si="7"/>
        <v>0</v>
      </c>
      <c r="N66" s="59">
        <f t="shared" si="7"/>
        <v>0</v>
      </c>
      <c r="O66" s="89" t="s">
        <v>101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ht="31.5" customHeight="1" x14ac:dyDescent="0.25">
      <c r="A67" s="84"/>
      <c r="B67" s="87"/>
      <c r="C67" s="90"/>
      <c r="D67" s="66" t="s">
        <v>13</v>
      </c>
      <c r="E67" s="59">
        <f>SUM(G67:L67)</f>
        <v>114716.44100000001</v>
      </c>
      <c r="F67" s="73" t="s">
        <v>45</v>
      </c>
      <c r="G67" s="92">
        <v>114716.44100000001</v>
      </c>
      <c r="H67" s="93"/>
      <c r="I67" s="93"/>
      <c r="J67" s="93"/>
      <c r="K67" s="94"/>
      <c r="L67" s="59">
        <v>0</v>
      </c>
      <c r="M67" s="59">
        <v>0</v>
      </c>
      <c r="N67" s="59">
        <v>0</v>
      </c>
      <c r="O67" s="9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ht="45" customHeight="1" x14ac:dyDescent="0.25">
      <c r="A68" s="85"/>
      <c r="B68" s="88"/>
      <c r="C68" s="90"/>
      <c r="D68" s="66" t="s">
        <v>6</v>
      </c>
      <c r="E68" s="60">
        <f>SUM(G68:L68)</f>
        <v>112669.91632999999</v>
      </c>
      <c r="F68" s="61" t="s">
        <v>45</v>
      </c>
      <c r="G68" s="92">
        <v>112669.91632999999</v>
      </c>
      <c r="H68" s="93"/>
      <c r="I68" s="93"/>
      <c r="J68" s="93"/>
      <c r="K68" s="94"/>
      <c r="L68" s="22">
        <v>0</v>
      </c>
      <c r="M68" s="22">
        <v>0</v>
      </c>
      <c r="N68" s="60">
        <v>0</v>
      </c>
      <c r="O68" s="9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 ht="27" customHeight="1" x14ac:dyDescent="0.25">
      <c r="A69" s="96"/>
      <c r="B69" s="98" t="s">
        <v>82</v>
      </c>
      <c r="C69" s="96"/>
      <c r="D69" s="100"/>
      <c r="E69" s="102" t="s">
        <v>30</v>
      </c>
      <c r="F69" s="79" t="s">
        <v>46</v>
      </c>
      <c r="G69" s="102" t="s">
        <v>57</v>
      </c>
      <c r="H69" s="103" t="s">
        <v>31</v>
      </c>
      <c r="I69" s="103"/>
      <c r="J69" s="103"/>
      <c r="K69" s="103"/>
      <c r="L69" s="104" t="s">
        <v>58</v>
      </c>
      <c r="M69" s="104" t="s">
        <v>59</v>
      </c>
      <c r="N69" s="104" t="s">
        <v>62</v>
      </c>
      <c r="O69" s="9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ht="24" customHeight="1" x14ac:dyDescent="0.25">
      <c r="A70" s="96"/>
      <c r="B70" s="98"/>
      <c r="C70" s="96"/>
      <c r="D70" s="100"/>
      <c r="E70" s="101"/>
      <c r="F70" s="80"/>
      <c r="G70" s="101"/>
      <c r="H70" s="60" t="s">
        <v>32</v>
      </c>
      <c r="I70" s="60" t="s">
        <v>33</v>
      </c>
      <c r="J70" s="60" t="s">
        <v>34</v>
      </c>
      <c r="K70" s="60" t="s">
        <v>35</v>
      </c>
      <c r="L70" s="105"/>
      <c r="M70" s="105"/>
      <c r="N70" s="105"/>
      <c r="O70" s="97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 ht="28.5" customHeight="1" x14ac:dyDescent="0.25">
      <c r="A71" s="97"/>
      <c r="B71" s="99"/>
      <c r="C71" s="97"/>
      <c r="D71" s="101"/>
      <c r="E71" s="20">
        <v>2</v>
      </c>
      <c r="F71" s="20" t="s">
        <v>45</v>
      </c>
      <c r="G71" s="20">
        <v>2</v>
      </c>
      <c r="H71" s="20" t="s">
        <v>45</v>
      </c>
      <c r="I71" s="20" t="s">
        <v>45</v>
      </c>
      <c r="J71" s="20">
        <v>2</v>
      </c>
      <c r="K71" s="21">
        <v>2</v>
      </c>
      <c r="L71" s="21" t="s">
        <v>45</v>
      </c>
      <c r="M71" s="21" t="s">
        <v>45</v>
      </c>
      <c r="N71" s="21" t="s">
        <v>45</v>
      </c>
      <c r="O71" s="97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 ht="31.5" customHeight="1" x14ac:dyDescent="0.25">
      <c r="A72" s="83" t="s">
        <v>80</v>
      </c>
      <c r="B72" s="86" t="s">
        <v>102</v>
      </c>
      <c r="C72" s="89" t="s">
        <v>57</v>
      </c>
      <c r="D72" s="66" t="s">
        <v>5</v>
      </c>
      <c r="E72" s="59">
        <f>G72+L72+M72</f>
        <v>16310.260000000002</v>
      </c>
      <c r="F72" s="73" t="s">
        <v>45</v>
      </c>
      <c r="G72" s="92">
        <f>G73+G74</f>
        <v>16310.260000000002</v>
      </c>
      <c r="H72" s="93"/>
      <c r="I72" s="93"/>
      <c r="J72" s="93"/>
      <c r="K72" s="94"/>
      <c r="L72" s="59">
        <v>0</v>
      </c>
      <c r="M72" s="59">
        <v>0</v>
      </c>
      <c r="N72" s="59">
        <f t="shared" ref="N72" si="8">N73+N74</f>
        <v>0</v>
      </c>
      <c r="O72" s="89" t="s">
        <v>101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 ht="36.75" customHeight="1" x14ac:dyDescent="0.25">
      <c r="A73" s="84"/>
      <c r="B73" s="87"/>
      <c r="C73" s="90"/>
      <c r="D73" s="66" t="s">
        <v>13</v>
      </c>
      <c r="E73" s="59">
        <f>G73+L73+M73</f>
        <v>10177.602000000001</v>
      </c>
      <c r="F73" s="73" t="s">
        <v>45</v>
      </c>
      <c r="G73" s="92">
        <v>10177.602000000001</v>
      </c>
      <c r="H73" s="93"/>
      <c r="I73" s="93"/>
      <c r="J73" s="93"/>
      <c r="K73" s="94"/>
      <c r="L73" s="59">
        <v>0</v>
      </c>
      <c r="M73" s="59">
        <v>0</v>
      </c>
      <c r="N73" s="59">
        <v>0</v>
      </c>
      <c r="O73" s="9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 ht="51.75" customHeight="1" x14ac:dyDescent="0.25">
      <c r="A74" s="85"/>
      <c r="B74" s="88"/>
      <c r="C74" s="91"/>
      <c r="D74" s="66" t="s">
        <v>6</v>
      </c>
      <c r="E74" s="59">
        <f>G74+L74+M74</f>
        <v>6132.6580000000004</v>
      </c>
      <c r="F74" s="73" t="s">
        <v>45</v>
      </c>
      <c r="G74" s="92">
        <v>6132.6580000000004</v>
      </c>
      <c r="H74" s="93"/>
      <c r="I74" s="93"/>
      <c r="J74" s="93"/>
      <c r="K74" s="94"/>
      <c r="L74" s="22">
        <v>0</v>
      </c>
      <c r="M74" s="22">
        <v>0</v>
      </c>
      <c r="N74" s="60">
        <v>0</v>
      </c>
      <c r="O74" s="9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77" ht="31.5" customHeight="1" x14ac:dyDescent="0.25">
      <c r="A75" s="96"/>
      <c r="B75" s="98" t="s">
        <v>100</v>
      </c>
      <c r="C75" s="96"/>
      <c r="D75" s="100"/>
      <c r="E75" s="102" t="s">
        <v>30</v>
      </c>
      <c r="F75" s="79" t="s">
        <v>46</v>
      </c>
      <c r="G75" s="102" t="s">
        <v>57</v>
      </c>
      <c r="H75" s="103" t="s">
        <v>31</v>
      </c>
      <c r="I75" s="103"/>
      <c r="J75" s="103"/>
      <c r="K75" s="103"/>
      <c r="L75" s="104" t="s">
        <v>58</v>
      </c>
      <c r="M75" s="104" t="s">
        <v>59</v>
      </c>
      <c r="N75" s="104" t="s">
        <v>62</v>
      </c>
      <c r="O75" s="9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77" ht="31.5" customHeight="1" x14ac:dyDescent="0.25">
      <c r="A76" s="96"/>
      <c r="B76" s="98"/>
      <c r="C76" s="96"/>
      <c r="D76" s="100"/>
      <c r="E76" s="101"/>
      <c r="F76" s="80"/>
      <c r="G76" s="101"/>
      <c r="H76" s="60" t="s">
        <v>32</v>
      </c>
      <c r="I76" s="60" t="s">
        <v>33</v>
      </c>
      <c r="J76" s="60" t="s">
        <v>34</v>
      </c>
      <c r="K76" s="60" t="s">
        <v>35</v>
      </c>
      <c r="L76" s="105"/>
      <c r="M76" s="105"/>
      <c r="N76" s="105"/>
      <c r="O76" s="97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1:77" ht="56.25" customHeight="1" x14ac:dyDescent="0.25">
      <c r="A77" s="97"/>
      <c r="B77" s="99"/>
      <c r="C77" s="97"/>
      <c r="D77" s="101"/>
      <c r="E77" s="21">
        <v>1</v>
      </c>
      <c r="F77" s="21"/>
      <c r="G77" s="21">
        <v>1</v>
      </c>
      <c r="H77" s="21" t="s">
        <v>45</v>
      </c>
      <c r="I77" s="21" t="s">
        <v>45</v>
      </c>
      <c r="J77" s="21">
        <v>1</v>
      </c>
      <c r="K77" s="21">
        <v>1</v>
      </c>
      <c r="L77" s="21" t="s">
        <v>45</v>
      </c>
      <c r="M77" s="21" t="s">
        <v>45</v>
      </c>
      <c r="N77" s="21" t="s">
        <v>45</v>
      </c>
      <c r="O77" s="97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</row>
    <row r="78" spans="1:77" ht="30.75" customHeight="1" x14ac:dyDescent="0.25">
      <c r="A78" s="117" t="s">
        <v>26</v>
      </c>
      <c r="B78" s="119" t="s">
        <v>83</v>
      </c>
      <c r="C78" s="106" t="s">
        <v>57</v>
      </c>
      <c r="D78" s="16" t="s">
        <v>5</v>
      </c>
      <c r="E78" s="14">
        <f>SUM(E79:E80)</f>
        <v>860682.75833999994</v>
      </c>
      <c r="F78" s="63" t="s">
        <v>45</v>
      </c>
      <c r="G78" s="108">
        <f>G79+G80</f>
        <v>860682.75833999994</v>
      </c>
      <c r="H78" s="109"/>
      <c r="I78" s="109"/>
      <c r="J78" s="109"/>
      <c r="K78" s="110"/>
      <c r="L78" s="65">
        <f>SUM(L79:L80)</f>
        <v>0</v>
      </c>
      <c r="M78" s="65">
        <f>SUM(M79:M80)</f>
        <v>0</v>
      </c>
      <c r="N78" s="65">
        <f>SUM(N79:N80)</f>
        <v>0</v>
      </c>
      <c r="O78" s="11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 ht="36.75" customHeight="1" x14ac:dyDescent="0.25">
      <c r="A79" s="118"/>
      <c r="B79" s="120"/>
      <c r="C79" s="107"/>
      <c r="D79" s="67" t="s">
        <v>13</v>
      </c>
      <c r="E79" s="14">
        <f>G79+L79+M79+N79</f>
        <v>708090.63225000002</v>
      </c>
      <c r="F79" s="63" t="s">
        <v>45</v>
      </c>
      <c r="G79" s="108">
        <f>G82+G88+G94+G100+G106</f>
        <v>708090.63225000002</v>
      </c>
      <c r="H79" s="93"/>
      <c r="I79" s="93"/>
      <c r="J79" s="93"/>
      <c r="K79" s="94"/>
      <c r="L79" s="63">
        <f t="shared" ref="L79:N80" si="9">L82+L88+L94+L100+L106</f>
        <v>0</v>
      </c>
      <c r="M79" s="70">
        <f t="shared" si="9"/>
        <v>0</v>
      </c>
      <c r="N79" s="70">
        <f t="shared" si="9"/>
        <v>0</v>
      </c>
      <c r="O79" s="11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ht="49.5" customHeight="1" x14ac:dyDescent="0.25">
      <c r="A80" s="118"/>
      <c r="B80" s="120"/>
      <c r="C80" s="107"/>
      <c r="D80" s="67" t="s">
        <v>6</v>
      </c>
      <c r="E80" s="14">
        <f>G80+L80+M80+N80</f>
        <v>152592.12608999998</v>
      </c>
      <c r="F80" s="63" t="s">
        <v>45</v>
      </c>
      <c r="G80" s="108">
        <f>G83+G89+G95+G101+G107</f>
        <v>152592.12608999998</v>
      </c>
      <c r="H80" s="93"/>
      <c r="I80" s="93"/>
      <c r="J80" s="93"/>
      <c r="K80" s="94"/>
      <c r="L80" s="70">
        <f t="shared" si="9"/>
        <v>0</v>
      </c>
      <c r="M80" s="70">
        <f t="shared" si="9"/>
        <v>0</v>
      </c>
      <c r="N80" s="70">
        <f t="shared" si="9"/>
        <v>0</v>
      </c>
      <c r="O80" s="11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 ht="42" customHeight="1" x14ac:dyDescent="0.25">
      <c r="A81" s="83" t="s">
        <v>47</v>
      </c>
      <c r="B81" s="86" t="s">
        <v>99</v>
      </c>
      <c r="C81" s="89" t="s">
        <v>57</v>
      </c>
      <c r="D81" s="66" t="s">
        <v>5</v>
      </c>
      <c r="E81" s="59">
        <f t="shared" ref="E81" si="10">E82+E83</f>
        <v>592237.69805000001</v>
      </c>
      <c r="F81" s="73" t="s">
        <v>45</v>
      </c>
      <c r="G81" s="92">
        <f>G82+G83</f>
        <v>592237.69805000001</v>
      </c>
      <c r="H81" s="93"/>
      <c r="I81" s="93"/>
      <c r="J81" s="93"/>
      <c r="K81" s="94"/>
      <c r="L81" s="59">
        <f t="shared" ref="L81:N81" si="11">L82+L83</f>
        <v>0</v>
      </c>
      <c r="M81" s="59">
        <f t="shared" si="11"/>
        <v>0</v>
      </c>
      <c r="N81" s="59">
        <f t="shared" si="11"/>
        <v>0</v>
      </c>
      <c r="O81" s="89" t="s">
        <v>101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 ht="31.5" customHeight="1" x14ac:dyDescent="0.25">
      <c r="A82" s="84"/>
      <c r="B82" s="87"/>
      <c r="C82" s="90"/>
      <c r="D82" s="66" t="s">
        <v>13</v>
      </c>
      <c r="E82" s="59">
        <f>G82+L82+M82+N82</f>
        <v>513435.04025000002</v>
      </c>
      <c r="F82" s="73" t="s">
        <v>45</v>
      </c>
      <c r="G82" s="92">
        <v>513435.04025000002</v>
      </c>
      <c r="H82" s="93"/>
      <c r="I82" s="93"/>
      <c r="J82" s="93"/>
      <c r="K82" s="94"/>
      <c r="L82" s="59">
        <v>0</v>
      </c>
      <c r="M82" s="59">
        <v>0</v>
      </c>
      <c r="N82" s="59">
        <v>0</v>
      </c>
      <c r="O82" s="9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 ht="48.75" customHeight="1" x14ac:dyDescent="0.25">
      <c r="A83" s="85"/>
      <c r="B83" s="88"/>
      <c r="C83" s="91"/>
      <c r="D83" s="66" t="s">
        <v>6</v>
      </c>
      <c r="E83" s="76">
        <f>G83+L83+M83+N83</f>
        <v>78802.657800000001</v>
      </c>
      <c r="F83" s="61" t="s">
        <v>45</v>
      </c>
      <c r="G83" s="92">
        <v>78802.657800000001</v>
      </c>
      <c r="H83" s="93"/>
      <c r="I83" s="93"/>
      <c r="J83" s="93"/>
      <c r="K83" s="94"/>
      <c r="L83" s="22">
        <v>0</v>
      </c>
      <c r="M83" s="22">
        <v>0</v>
      </c>
      <c r="N83" s="60">
        <v>0</v>
      </c>
      <c r="O83" s="9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 ht="36" customHeight="1" x14ac:dyDescent="0.25">
      <c r="A84" s="96"/>
      <c r="B84" s="98" t="s">
        <v>103</v>
      </c>
      <c r="C84" s="96"/>
      <c r="D84" s="100"/>
      <c r="E84" s="102" t="s">
        <v>30</v>
      </c>
      <c r="F84" s="79" t="s">
        <v>46</v>
      </c>
      <c r="G84" s="102" t="s">
        <v>57</v>
      </c>
      <c r="H84" s="103" t="s">
        <v>31</v>
      </c>
      <c r="I84" s="103"/>
      <c r="J84" s="103"/>
      <c r="K84" s="103"/>
      <c r="L84" s="104" t="s">
        <v>58</v>
      </c>
      <c r="M84" s="104" t="s">
        <v>59</v>
      </c>
      <c r="N84" s="104" t="s">
        <v>62</v>
      </c>
      <c r="O84" s="9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 ht="39.75" customHeight="1" x14ac:dyDescent="0.25">
      <c r="A85" s="96"/>
      <c r="B85" s="98"/>
      <c r="C85" s="96"/>
      <c r="D85" s="100"/>
      <c r="E85" s="101"/>
      <c r="F85" s="80"/>
      <c r="G85" s="101"/>
      <c r="H85" s="60" t="s">
        <v>32</v>
      </c>
      <c r="I85" s="60" t="s">
        <v>33</v>
      </c>
      <c r="J85" s="60" t="s">
        <v>34</v>
      </c>
      <c r="K85" s="60" t="s">
        <v>35</v>
      </c>
      <c r="L85" s="105"/>
      <c r="M85" s="105"/>
      <c r="N85" s="105"/>
      <c r="O85" s="97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 ht="36.75" customHeight="1" x14ac:dyDescent="0.25">
      <c r="A86" s="97"/>
      <c r="B86" s="99"/>
      <c r="C86" s="97"/>
      <c r="D86" s="101"/>
      <c r="E86" s="21">
        <v>3</v>
      </c>
      <c r="F86" s="21" t="s">
        <v>45</v>
      </c>
      <c r="G86" s="21">
        <v>3</v>
      </c>
      <c r="H86" s="21" t="s">
        <v>45</v>
      </c>
      <c r="I86" s="21" t="s">
        <v>45</v>
      </c>
      <c r="J86" s="21">
        <v>3</v>
      </c>
      <c r="K86" s="21">
        <v>3</v>
      </c>
      <c r="L86" s="21" t="s">
        <v>45</v>
      </c>
      <c r="M86" s="21" t="s">
        <v>45</v>
      </c>
      <c r="N86" s="21" t="s">
        <v>45</v>
      </c>
      <c r="O86" s="97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77" ht="40.5" customHeight="1" x14ac:dyDescent="0.25">
      <c r="A87" s="83" t="s">
        <v>48</v>
      </c>
      <c r="B87" s="86" t="s">
        <v>92</v>
      </c>
      <c r="C87" s="89" t="s">
        <v>57</v>
      </c>
      <c r="D87" s="66" t="s">
        <v>5</v>
      </c>
      <c r="E87" s="59">
        <f t="shared" ref="E87" si="12">E88+E89</f>
        <v>74800.522859999997</v>
      </c>
      <c r="F87" s="73" t="s">
        <v>45</v>
      </c>
      <c r="G87" s="92">
        <f>G88+G89</f>
        <v>74800.522859999997</v>
      </c>
      <c r="H87" s="93"/>
      <c r="I87" s="93"/>
      <c r="J87" s="93"/>
      <c r="K87" s="94"/>
      <c r="L87" s="59">
        <f t="shared" ref="L87:N87" si="13">L88+L89</f>
        <v>0</v>
      </c>
      <c r="M87" s="59">
        <f t="shared" si="13"/>
        <v>0</v>
      </c>
      <c r="N87" s="59">
        <f t="shared" si="13"/>
        <v>0</v>
      </c>
      <c r="O87" s="89" t="s">
        <v>101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77" ht="36" customHeight="1" x14ac:dyDescent="0.25">
      <c r="A88" s="84"/>
      <c r="B88" s="87"/>
      <c r="C88" s="90"/>
      <c r="D88" s="66" t="s">
        <v>13</v>
      </c>
      <c r="E88" s="59">
        <f>G88+L88+M88+N88</f>
        <v>45033.182999999997</v>
      </c>
      <c r="F88" s="73" t="s">
        <v>45</v>
      </c>
      <c r="G88" s="92">
        <v>45033.182999999997</v>
      </c>
      <c r="H88" s="93"/>
      <c r="I88" s="93"/>
      <c r="J88" s="93"/>
      <c r="K88" s="94"/>
      <c r="L88" s="59">
        <v>0</v>
      </c>
      <c r="M88" s="59">
        <v>0</v>
      </c>
      <c r="N88" s="59">
        <v>0</v>
      </c>
      <c r="O88" s="9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1:77" ht="48.75" customHeight="1" x14ac:dyDescent="0.25">
      <c r="A89" s="85"/>
      <c r="B89" s="88"/>
      <c r="C89" s="91"/>
      <c r="D89" s="66" t="s">
        <v>6</v>
      </c>
      <c r="E89" s="76">
        <f>G89+L89+M89+N89</f>
        <v>29767.33986</v>
      </c>
      <c r="F89" s="61" t="s">
        <v>45</v>
      </c>
      <c r="G89" s="92">
        <v>29767.33986</v>
      </c>
      <c r="H89" s="93"/>
      <c r="I89" s="93"/>
      <c r="J89" s="93"/>
      <c r="K89" s="94"/>
      <c r="L89" s="22">
        <v>0</v>
      </c>
      <c r="M89" s="22">
        <v>0</v>
      </c>
      <c r="N89" s="60">
        <v>0</v>
      </c>
      <c r="O89" s="9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1:77" ht="34.5" customHeight="1" x14ac:dyDescent="0.25">
      <c r="A90" s="96"/>
      <c r="B90" s="98" t="s">
        <v>93</v>
      </c>
      <c r="C90" s="96"/>
      <c r="D90" s="100"/>
      <c r="E90" s="102" t="s">
        <v>30</v>
      </c>
      <c r="F90" s="79" t="s">
        <v>46</v>
      </c>
      <c r="G90" s="102" t="s">
        <v>57</v>
      </c>
      <c r="H90" s="103" t="s">
        <v>31</v>
      </c>
      <c r="I90" s="103"/>
      <c r="J90" s="103"/>
      <c r="K90" s="103"/>
      <c r="L90" s="104" t="s">
        <v>58</v>
      </c>
      <c r="M90" s="104" t="s">
        <v>59</v>
      </c>
      <c r="N90" s="104" t="s">
        <v>62</v>
      </c>
      <c r="O90" s="96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1:77" ht="38.25" customHeight="1" x14ac:dyDescent="0.25">
      <c r="A91" s="96"/>
      <c r="B91" s="98"/>
      <c r="C91" s="96"/>
      <c r="D91" s="100"/>
      <c r="E91" s="101"/>
      <c r="F91" s="80"/>
      <c r="G91" s="101"/>
      <c r="H91" s="60" t="s">
        <v>32</v>
      </c>
      <c r="I91" s="60" t="s">
        <v>33</v>
      </c>
      <c r="J91" s="60" t="s">
        <v>34</v>
      </c>
      <c r="K91" s="60" t="s">
        <v>35</v>
      </c>
      <c r="L91" s="105"/>
      <c r="M91" s="105"/>
      <c r="N91" s="105"/>
      <c r="O91" s="97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1:77" ht="40.5" customHeight="1" x14ac:dyDescent="0.25">
      <c r="A92" s="97"/>
      <c r="B92" s="99"/>
      <c r="C92" s="97"/>
      <c r="D92" s="101"/>
      <c r="E92" s="21">
        <v>3</v>
      </c>
      <c r="F92" s="21" t="s">
        <v>45</v>
      </c>
      <c r="G92" s="21">
        <v>3</v>
      </c>
      <c r="H92" s="21" t="s">
        <v>45</v>
      </c>
      <c r="I92" s="21" t="s">
        <v>45</v>
      </c>
      <c r="J92" s="21">
        <v>3</v>
      </c>
      <c r="K92" s="21">
        <v>3</v>
      </c>
      <c r="L92" s="21" t="s">
        <v>45</v>
      </c>
      <c r="M92" s="21" t="s">
        <v>45</v>
      </c>
      <c r="N92" s="21" t="s">
        <v>45</v>
      </c>
      <c r="O92" s="97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1:77" ht="40.5" customHeight="1" x14ac:dyDescent="0.25">
      <c r="A93" s="83" t="s">
        <v>84</v>
      </c>
      <c r="B93" s="86" t="s">
        <v>91</v>
      </c>
      <c r="C93" s="89" t="s">
        <v>57</v>
      </c>
      <c r="D93" s="66" t="s">
        <v>5</v>
      </c>
      <c r="E93" s="59">
        <f t="shared" ref="E93" si="14">E94+E95</f>
        <v>33782.972000000002</v>
      </c>
      <c r="F93" s="73" t="s">
        <v>45</v>
      </c>
      <c r="G93" s="92">
        <f>G94+G95</f>
        <v>33782.972000000002</v>
      </c>
      <c r="H93" s="93"/>
      <c r="I93" s="93"/>
      <c r="J93" s="93"/>
      <c r="K93" s="94"/>
      <c r="L93" s="59">
        <f t="shared" ref="L93:N93" si="15">L94+L95</f>
        <v>0</v>
      </c>
      <c r="M93" s="59">
        <f t="shared" si="15"/>
        <v>0</v>
      </c>
      <c r="N93" s="59">
        <f t="shared" si="15"/>
        <v>0</v>
      </c>
      <c r="O93" s="89" t="s">
        <v>101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1:77" ht="43.5" customHeight="1" x14ac:dyDescent="0.25">
      <c r="A94" s="84"/>
      <c r="B94" s="87"/>
      <c r="C94" s="90"/>
      <c r="D94" s="66" t="s">
        <v>13</v>
      </c>
      <c r="E94" s="59">
        <f>SUM(G94:L94)</f>
        <v>30404.673999999999</v>
      </c>
      <c r="F94" s="73" t="s">
        <v>45</v>
      </c>
      <c r="G94" s="92">
        <v>30404.673999999999</v>
      </c>
      <c r="H94" s="93"/>
      <c r="I94" s="93"/>
      <c r="J94" s="93"/>
      <c r="K94" s="94"/>
      <c r="L94" s="59">
        <v>0</v>
      </c>
      <c r="M94" s="59">
        <v>0</v>
      </c>
      <c r="N94" s="59">
        <v>0</v>
      </c>
      <c r="O94" s="9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1:77" ht="49.5" customHeight="1" x14ac:dyDescent="0.25">
      <c r="A95" s="85"/>
      <c r="B95" s="88"/>
      <c r="C95" s="91"/>
      <c r="D95" s="66" t="s">
        <v>6</v>
      </c>
      <c r="E95" s="60">
        <f>SUM(G95:L95)</f>
        <v>3378.2979999999998</v>
      </c>
      <c r="F95" s="61" t="s">
        <v>45</v>
      </c>
      <c r="G95" s="92">
        <v>3378.2979999999998</v>
      </c>
      <c r="H95" s="93"/>
      <c r="I95" s="93"/>
      <c r="J95" s="93"/>
      <c r="K95" s="94"/>
      <c r="L95" s="22">
        <v>0</v>
      </c>
      <c r="M95" s="22">
        <v>0</v>
      </c>
      <c r="N95" s="60">
        <v>0</v>
      </c>
      <c r="O95" s="9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1:77" ht="33.75" customHeight="1" x14ac:dyDescent="0.25">
      <c r="A96" s="96"/>
      <c r="B96" s="98" t="s">
        <v>94</v>
      </c>
      <c r="C96" s="96"/>
      <c r="D96" s="100"/>
      <c r="E96" s="102" t="s">
        <v>30</v>
      </c>
      <c r="F96" s="79" t="s">
        <v>46</v>
      </c>
      <c r="G96" s="102" t="s">
        <v>57</v>
      </c>
      <c r="H96" s="103" t="s">
        <v>31</v>
      </c>
      <c r="I96" s="103"/>
      <c r="J96" s="103"/>
      <c r="K96" s="103"/>
      <c r="L96" s="104" t="s">
        <v>58</v>
      </c>
      <c r="M96" s="104" t="s">
        <v>59</v>
      </c>
      <c r="N96" s="104" t="s">
        <v>62</v>
      </c>
      <c r="O96" s="96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1:77" ht="36" customHeight="1" x14ac:dyDescent="0.25">
      <c r="A97" s="96"/>
      <c r="B97" s="98"/>
      <c r="C97" s="96"/>
      <c r="D97" s="100"/>
      <c r="E97" s="101"/>
      <c r="F97" s="80"/>
      <c r="G97" s="101"/>
      <c r="H97" s="60" t="s">
        <v>32</v>
      </c>
      <c r="I97" s="60" t="s">
        <v>33</v>
      </c>
      <c r="J97" s="60" t="s">
        <v>34</v>
      </c>
      <c r="K97" s="60" t="s">
        <v>35</v>
      </c>
      <c r="L97" s="105"/>
      <c r="M97" s="105"/>
      <c r="N97" s="105"/>
      <c r="O97" s="97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1:77" ht="38.25" customHeight="1" x14ac:dyDescent="0.25">
      <c r="A98" s="97"/>
      <c r="B98" s="99"/>
      <c r="C98" s="97"/>
      <c r="D98" s="101"/>
      <c r="E98" s="21">
        <v>2</v>
      </c>
      <c r="F98" s="21" t="s">
        <v>45</v>
      </c>
      <c r="G98" s="21">
        <v>2</v>
      </c>
      <c r="H98" s="21" t="s">
        <v>45</v>
      </c>
      <c r="I98" s="21" t="s">
        <v>45</v>
      </c>
      <c r="J98" s="21">
        <v>2</v>
      </c>
      <c r="K98" s="21">
        <v>2</v>
      </c>
      <c r="L98" s="21" t="s">
        <v>45</v>
      </c>
      <c r="M98" s="21" t="s">
        <v>45</v>
      </c>
      <c r="N98" s="21" t="s">
        <v>45</v>
      </c>
      <c r="O98" s="97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 ht="34.5" customHeight="1" x14ac:dyDescent="0.25">
      <c r="A99" s="83" t="s">
        <v>85</v>
      </c>
      <c r="B99" s="86" t="s">
        <v>95</v>
      </c>
      <c r="C99" s="89" t="s">
        <v>57</v>
      </c>
      <c r="D99" s="66" t="s">
        <v>5</v>
      </c>
      <c r="E99" s="59">
        <f t="shared" ref="E99" si="16">E100+E101</f>
        <v>79677.565430000002</v>
      </c>
      <c r="F99" s="73" t="s">
        <v>45</v>
      </c>
      <c r="G99" s="92">
        <f>G100+G101</f>
        <v>79677.565430000002</v>
      </c>
      <c r="H99" s="93"/>
      <c r="I99" s="93"/>
      <c r="J99" s="93"/>
      <c r="K99" s="94"/>
      <c r="L99" s="59">
        <f t="shared" ref="L99:N99" si="17">L100+L101</f>
        <v>0</v>
      </c>
      <c r="M99" s="59">
        <f t="shared" si="17"/>
        <v>0</v>
      </c>
      <c r="N99" s="59">
        <f t="shared" si="17"/>
        <v>0</v>
      </c>
      <c r="O99" s="89" t="s">
        <v>101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77" ht="36" customHeight="1" x14ac:dyDescent="0.25">
      <c r="A100" s="84"/>
      <c r="B100" s="87"/>
      <c r="C100" s="90"/>
      <c r="D100" s="66" t="s">
        <v>13</v>
      </c>
      <c r="E100" s="59">
        <f>G100+L100+M100+N100</f>
        <v>47052.135000000002</v>
      </c>
      <c r="F100" s="73" t="s">
        <v>45</v>
      </c>
      <c r="G100" s="92">
        <v>47052.135000000002</v>
      </c>
      <c r="H100" s="93"/>
      <c r="I100" s="93"/>
      <c r="J100" s="93"/>
      <c r="K100" s="94"/>
      <c r="L100" s="59">
        <v>0</v>
      </c>
      <c r="M100" s="59">
        <v>0</v>
      </c>
      <c r="N100" s="59">
        <v>0</v>
      </c>
      <c r="O100" s="9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1:77" ht="56.25" customHeight="1" x14ac:dyDescent="0.25">
      <c r="A101" s="85"/>
      <c r="B101" s="88"/>
      <c r="C101" s="91"/>
      <c r="D101" s="66" t="s">
        <v>6</v>
      </c>
      <c r="E101" s="76">
        <f>G101+L101+M101+N101</f>
        <v>32625.43043</v>
      </c>
      <c r="F101" s="61" t="s">
        <v>45</v>
      </c>
      <c r="G101" s="92">
        <v>32625.43043</v>
      </c>
      <c r="H101" s="93"/>
      <c r="I101" s="93"/>
      <c r="J101" s="93"/>
      <c r="K101" s="94"/>
      <c r="L101" s="22">
        <v>0</v>
      </c>
      <c r="M101" s="22">
        <v>0</v>
      </c>
      <c r="N101" s="60">
        <v>0</v>
      </c>
      <c r="O101" s="9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 ht="36" customHeight="1" x14ac:dyDescent="0.25">
      <c r="A102" s="96"/>
      <c r="B102" s="98" t="s">
        <v>98</v>
      </c>
      <c r="C102" s="96"/>
      <c r="D102" s="100"/>
      <c r="E102" s="102" t="s">
        <v>30</v>
      </c>
      <c r="F102" s="79" t="s">
        <v>46</v>
      </c>
      <c r="G102" s="102" t="s">
        <v>57</v>
      </c>
      <c r="H102" s="103" t="s">
        <v>31</v>
      </c>
      <c r="I102" s="103"/>
      <c r="J102" s="103"/>
      <c r="K102" s="103"/>
      <c r="L102" s="104" t="s">
        <v>58</v>
      </c>
      <c r="M102" s="104" t="s">
        <v>59</v>
      </c>
      <c r="N102" s="104" t="s">
        <v>62</v>
      </c>
      <c r="O102" s="96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ht="36" customHeight="1" x14ac:dyDescent="0.25">
      <c r="A103" s="96"/>
      <c r="B103" s="98"/>
      <c r="C103" s="96"/>
      <c r="D103" s="100"/>
      <c r="E103" s="101"/>
      <c r="F103" s="80"/>
      <c r="G103" s="101"/>
      <c r="H103" s="60" t="s">
        <v>32</v>
      </c>
      <c r="I103" s="60" t="s">
        <v>33</v>
      </c>
      <c r="J103" s="60" t="s">
        <v>34</v>
      </c>
      <c r="K103" s="60" t="s">
        <v>35</v>
      </c>
      <c r="L103" s="105"/>
      <c r="M103" s="105"/>
      <c r="N103" s="105"/>
      <c r="O103" s="97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ht="36" customHeight="1" x14ac:dyDescent="0.25">
      <c r="A104" s="97"/>
      <c r="B104" s="99"/>
      <c r="C104" s="97"/>
      <c r="D104" s="101"/>
      <c r="E104" s="21">
        <v>3</v>
      </c>
      <c r="F104" s="21" t="s">
        <v>45</v>
      </c>
      <c r="G104" s="21">
        <v>3</v>
      </c>
      <c r="H104" s="21" t="s">
        <v>45</v>
      </c>
      <c r="I104" s="21" t="s">
        <v>45</v>
      </c>
      <c r="J104" s="21">
        <v>3</v>
      </c>
      <c r="K104" s="21">
        <v>3</v>
      </c>
      <c r="L104" s="21" t="s">
        <v>45</v>
      </c>
      <c r="M104" s="21" t="s">
        <v>45</v>
      </c>
      <c r="N104" s="21" t="s">
        <v>45</v>
      </c>
      <c r="O104" s="97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 ht="42" customHeight="1" x14ac:dyDescent="0.25">
      <c r="A105" s="83" t="s">
        <v>86</v>
      </c>
      <c r="B105" s="86" t="s">
        <v>96</v>
      </c>
      <c r="C105" s="89" t="s">
        <v>57</v>
      </c>
      <c r="D105" s="66" t="s">
        <v>5</v>
      </c>
      <c r="E105" s="59">
        <f t="shared" ref="E105" si="18">E106+E107</f>
        <v>80184</v>
      </c>
      <c r="F105" s="73" t="s">
        <v>45</v>
      </c>
      <c r="G105" s="92">
        <f>G106+G107</f>
        <v>80184</v>
      </c>
      <c r="H105" s="93"/>
      <c r="I105" s="93"/>
      <c r="J105" s="93"/>
      <c r="K105" s="94"/>
      <c r="L105" s="59">
        <f t="shared" ref="L105:N105" si="19">L106+L107</f>
        <v>0</v>
      </c>
      <c r="M105" s="59">
        <f t="shared" si="19"/>
        <v>0</v>
      </c>
      <c r="N105" s="59">
        <f t="shared" si="19"/>
        <v>0</v>
      </c>
      <c r="O105" s="89" t="s">
        <v>101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 ht="43.5" customHeight="1" x14ac:dyDescent="0.25">
      <c r="A106" s="84"/>
      <c r="B106" s="87"/>
      <c r="C106" s="90"/>
      <c r="D106" s="66" t="s">
        <v>13</v>
      </c>
      <c r="E106" s="59">
        <f>SUM(G106:L106)</f>
        <v>72165.600000000006</v>
      </c>
      <c r="F106" s="73" t="s">
        <v>45</v>
      </c>
      <c r="G106" s="92">
        <v>72165.600000000006</v>
      </c>
      <c r="H106" s="93"/>
      <c r="I106" s="93"/>
      <c r="J106" s="93"/>
      <c r="K106" s="94"/>
      <c r="L106" s="59">
        <v>0</v>
      </c>
      <c r="M106" s="59">
        <v>0</v>
      </c>
      <c r="N106" s="59">
        <v>0</v>
      </c>
      <c r="O106" s="9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 ht="48.75" customHeight="1" x14ac:dyDescent="0.25">
      <c r="A107" s="85"/>
      <c r="B107" s="88"/>
      <c r="C107" s="91"/>
      <c r="D107" s="66" t="s">
        <v>6</v>
      </c>
      <c r="E107" s="60">
        <f>SUM(G107:L107)</f>
        <v>8018.4</v>
      </c>
      <c r="F107" s="61" t="s">
        <v>45</v>
      </c>
      <c r="G107" s="92">
        <v>8018.4</v>
      </c>
      <c r="H107" s="93"/>
      <c r="I107" s="93"/>
      <c r="J107" s="93"/>
      <c r="K107" s="94"/>
      <c r="L107" s="22">
        <v>0</v>
      </c>
      <c r="M107" s="22">
        <v>0</v>
      </c>
      <c r="N107" s="60">
        <v>0</v>
      </c>
      <c r="O107" s="9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 ht="34.5" customHeight="1" x14ac:dyDescent="0.25">
      <c r="A108" s="96"/>
      <c r="B108" s="98" t="s">
        <v>97</v>
      </c>
      <c r="C108" s="96"/>
      <c r="D108" s="100"/>
      <c r="E108" s="102" t="s">
        <v>30</v>
      </c>
      <c r="F108" s="79" t="s">
        <v>46</v>
      </c>
      <c r="G108" s="102" t="s">
        <v>57</v>
      </c>
      <c r="H108" s="103" t="s">
        <v>31</v>
      </c>
      <c r="I108" s="103"/>
      <c r="J108" s="103"/>
      <c r="K108" s="103"/>
      <c r="L108" s="104" t="s">
        <v>58</v>
      </c>
      <c r="M108" s="104" t="s">
        <v>59</v>
      </c>
      <c r="N108" s="104" t="s">
        <v>62</v>
      </c>
      <c r="O108" s="96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 ht="33" customHeight="1" x14ac:dyDescent="0.25">
      <c r="A109" s="96"/>
      <c r="B109" s="98"/>
      <c r="C109" s="96"/>
      <c r="D109" s="100"/>
      <c r="E109" s="101"/>
      <c r="F109" s="80"/>
      <c r="G109" s="101"/>
      <c r="H109" s="60" t="s">
        <v>32</v>
      </c>
      <c r="I109" s="60" t="s">
        <v>33</v>
      </c>
      <c r="J109" s="60" t="s">
        <v>34</v>
      </c>
      <c r="K109" s="60" t="s">
        <v>35</v>
      </c>
      <c r="L109" s="105"/>
      <c r="M109" s="105"/>
      <c r="N109" s="105"/>
      <c r="O109" s="97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 ht="36" customHeight="1" x14ac:dyDescent="0.25">
      <c r="A110" s="97"/>
      <c r="B110" s="99"/>
      <c r="C110" s="97"/>
      <c r="D110" s="101"/>
      <c r="E110" s="21">
        <v>3</v>
      </c>
      <c r="F110" s="21" t="s">
        <v>45</v>
      </c>
      <c r="G110" s="21">
        <v>3</v>
      </c>
      <c r="H110" s="21" t="s">
        <v>45</v>
      </c>
      <c r="I110" s="21" t="s">
        <v>45</v>
      </c>
      <c r="J110" s="21">
        <v>3</v>
      </c>
      <c r="K110" s="21">
        <v>3</v>
      </c>
      <c r="L110" s="21" t="s">
        <v>45</v>
      </c>
      <c r="M110" s="21" t="s">
        <v>45</v>
      </c>
      <c r="N110" s="21" t="s">
        <v>45</v>
      </c>
      <c r="O110" s="97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ht="25.9" customHeight="1" x14ac:dyDescent="0.25">
      <c r="A111" s="117" t="s">
        <v>49</v>
      </c>
      <c r="B111" s="119" t="s">
        <v>29</v>
      </c>
      <c r="C111" s="106" t="s">
        <v>22</v>
      </c>
      <c r="D111" s="47" t="s">
        <v>5</v>
      </c>
      <c r="E111" s="14">
        <f>E112+E113+E114</f>
        <v>10652533.785010003</v>
      </c>
      <c r="F111" s="14">
        <f>F112+F113+F114</f>
        <v>8783481.3910099994</v>
      </c>
      <c r="G111" s="108">
        <f>G112+G113+G114</f>
        <v>1869052.3939999999</v>
      </c>
      <c r="H111" s="109"/>
      <c r="I111" s="109"/>
      <c r="J111" s="109"/>
      <c r="K111" s="110"/>
      <c r="L111" s="15">
        <f>SUM(L112:L114)</f>
        <v>0</v>
      </c>
      <c r="M111" s="15">
        <f>SUM(M112:M114)</f>
        <v>0</v>
      </c>
      <c r="N111" s="14">
        <v>0</v>
      </c>
      <c r="O111" s="106"/>
    </row>
    <row r="112" spans="1:77" ht="39" customHeight="1" x14ac:dyDescent="0.25">
      <c r="A112" s="143"/>
      <c r="B112" s="165"/>
      <c r="C112" s="107"/>
      <c r="D112" s="47" t="s">
        <v>15</v>
      </c>
      <c r="E112" s="14">
        <f>F112+G112+L112+M112+N112</f>
        <v>2133323.7800000003</v>
      </c>
      <c r="F112" s="63">
        <f>F116+F123</f>
        <v>1886296.1</v>
      </c>
      <c r="G112" s="108">
        <f>G116+G123</f>
        <v>247027.68</v>
      </c>
      <c r="H112" s="93"/>
      <c r="I112" s="93"/>
      <c r="J112" s="93"/>
      <c r="K112" s="94"/>
      <c r="L112" s="15">
        <f t="shared" ref="L112:M114" si="20">L116+L123</f>
        <v>0</v>
      </c>
      <c r="M112" s="15">
        <f t="shared" si="20"/>
        <v>0</v>
      </c>
      <c r="N112" s="14">
        <v>0</v>
      </c>
      <c r="O112" s="127"/>
    </row>
    <row r="113" spans="1:77" ht="45" customHeight="1" x14ac:dyDescent="0.25">
      <c r="A113" s="143"/>
      <c r="B113" s="165"/>
      <c r="C113" s="107"/>
      <c r="D113" s="47" t="s">
        <v>13</v>
      </c>
      <c r="E113" s="14">
        <f>F113+G113+L113+M113+N113</f>
        <v>6670908.4340000004</v>
      </c>
      <c r="F113" s="63">
        <f>F117+F124</f>
        <v>5610992.3100000005</v>
      </c>
      <c r="G113" s="108">
        <f>SUM(G117+G124)</f>
        <v>1059916.1240000001</v>
      </c>
      <c r="H113" s="93"/>
      <c r="I113" s="93"/>
      <c r="J113" s="93"/>
      <c r="K113" s="94"/>
      <c r="L113" s="14">
        <f t="shared" si="20"/>
        <v>0</v>
      </c>
      <c r="M113" s="14">
        <f t="shared" si="20"/>
        <v>0</v>
      </c>
      <c r="N113" s="14">
        <v>0</v>
      </c>
      <c r="O113" s="127"/>
    </row>
    <row r="114" spans="1:77" ht="54.75" customHeight="1" x14ac:dyDescent="0.25">
      <c r="A114" s="144"/>
      <c r="B114" s="166"/>
      <c r="C114" s="139"/>
      <c r="D114" s="47" t="s">
        <v>6</v>
      </c>
      <c r="E114" s="14">
        <f>F114+G114+L114+M114+N114</f>
        <v>1848301.5710100001</v>
      </c>
      <c r="F114" s="63">
        <f>F118+F125</f>
        <v>1286192.98101</v>
      </c>
      <c r="G114" s="108">
        <f>SUM(G118+G125)</f>
        <v>562108.59</v>
      </c>
      <c r="H114" s="93"/>
      <c r="I114" s="93"/>
      <c r="J114" s="93"/>
      <c r="K114" s="94"/>
      <c r="L114" s="14">
        <f t="shared" si="20"/>
        <v>0</v>
      </c>
      <c r="M114" s="14">
        <f t="shared" si="20"/>
        <v>0</v>
      </c>
      <c r="N114" s="14">
        <v>0</v>
      </c>
      <c r="O114" s="128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1:77" ht="28.15" customHeight="1" x14ac:dyDescent="0.25">
      <c r="A115" s="177" t="s">
        <v>87</v>
      </c>
      <c r="B115" s="86" t="s">
        <v>69</v>
      </c>
      <c r="C115" s="89" t="s">
        <v>22</v>
      </c>
      <c r="D115" s="44" t="s">
        <v>5</v>
      </c>
      <c r="E115" s="41">
        <f>E116+E117+E118</f>
        <v>5933694.9459999995</v>
      </c>
      <c r="F115" s="73">
        <f>F116+F117+F118</f>
        <v>5296479.676</v>
      </c>
      <c r="G115" s="92">
        <f>G116+G117+G118</f>
        <v>637215.27</v>
      </c>
      <c r="H115" s="93"/>
      <c r="I115" s="93"/>
      <c r="J115" s="93"/>
      <c r="K115" s="94"/>
      <c r="L115" s="57">
        <f>L116+L117+L118</f>
        <v>0</v>
      </c>
      <c r="M115" s="41">
        <f>M116+M117+M118</f>
        <v>0</v>
      </c>
      <c r="N115" s="41">
        <f>N116+N117+N118</f>
        <v>0</v>
      </c>
      <c r="O115" s="89" t="s">
        <v>24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1:77" ht="34.15" customHeight="1" x14ac:dyDescent="0.25">
      <c r="A116" s="178"/>
      <c r="B116" s="87"/>
      <c r="C116" s="90"/>
      <c r="D116" s="44" t="s">
        <v>15</v>
      </c>
      <c r="E116" s="56">
        <f>F116+G116+L116+M116+N116</f>
        <v>1401293</v>
      </c>
      <c r="F116" s="61">
        <v>1401293</v>
      </c>
      <c r="G116" s="92">
        <v>0</v>
      </c>
      <c r="H116" s="93"/>
      <c r="I116" s="93"/>
      <c r="J116" s="93"/>
      <c r="K116" s="94"/>
      <c r="L116" s="22">
        <v>0</v>
      </c>
      <c r="M116" s="22">
        <v>0</v>
      </c>
      <c r="N116" s="56">
        <v>0</v>
      </c>
      <c r="O116" s="95"/>
    </row>
    <row r="117" spans="1:77" ht="40.15" customHeight="1" x14ac:dyDescent="0.25">
      <c r="A117" s="178"/>
      <c r="B117" s="87"/>
      <c r="C117" s="90"/>
      <c r="D117" s="44" t="s">
        <v>13</v>
      </c>
      <c r="E117" s="60">
        <f>F117+G117+L117+M117+N117</f>
        <v>4459493.8859999999</v>
      </c>
      <c r="F117" s="61">
        <v>3828650.7560000001</v>
      </c>
      <c r="G117" s="92">
        <v>630843.13</v>
      </c>
      <c r="H117" s="93"/>
      <c r="I117" s="93"/>
      <c r="J117" s="93"/>
      <c r="K117" s="94"/>
      <c r="L117" s="22">
        <v>0</v>
      </c>
      <c r="M117" s="22">
        <v>0</v>
      </c>
      <c r="N117" s="56">
        <v>0</v>
      </c>
      <c r="O117" s="95"/>
    </row>
    <row r="118" spans="1:77" ht="48.6" customHeight="1" x14ac:dyDescent="0.25">
      <c r="A118" s="179"/>
      <c r="B118" s="88"/>
      <c r="C118" s="91"/>
      <c r="D118" s="44" t="s">
        <v>6</v>
      </c>
      <c r="E118" s="60">
        <f>F118+G118+L118+M118+N118</f>
        <v>72908.06</v>
      </c>
      <c r="F118" s="61">
        <v>66535.92</v>
      </c>
      <c r="G118" s="92">
        <v>6372.14</v>
      </c>
      <c r="H118" s="93"/>
      <c r="I118" s="93"/>
      <c r="J118" s="93"/>
      <c r="K118" s="94"/>
      <c r="L118" s="22">
        <v>0</v>
      </c>
      <c r="M118" s="22">
        <v>0</v>
      </c>
      <c r="N118" s="56">
        <v>0</v>
      </c>
      <c r="O118" s="126"/>
    </row>
    <row r="119" spans="1:77" ht="26.45" customHeight="1" x14ac:dyDescent="0.25">
      <c r="A119" s="96"/>
      <c r="B119" s="98" t="s">
        <v>42</v>
      </c>
      <c r="C119" s="96"/>
      <c r="D119" s="100"/>
      <c r="E119" s="102" t="s">
        <v>30</v>
      </c>
      <c r="F119" s="79" t="s">
        <v>46</v>
      </c>
      <c r="G119" s="102" t="s">
        <v>57</v>
      </c>
      <c r="H119" s="103" t="s">
        <v>31</v>
      </c>
      <c r="I119" s="103"/>
      <c r="J119" s="103"/>
      <c r="K119" s="103"/>
      <c r="L119" s="104" t="s">
        <v>58</v>
      </c>
      <c r="M119" s="104" t="s">
        <v>59</v>
      </c>
      <c r="N119" s="104" t="s">
        <v>62</v>
      </c>
      <c r="O119" s="96"/>
    </row>
    <row r="120" spans="1:77" ht="24" customHeight="1" x14ac:dyDescent="0.25">
      <c r="A120" s="96"/>
      <c r="B120" s="98"/>
      <c r="C120" s="96"/>
      <c r="D120" s="100"/>
      <c r="E120" s="101"/>
      <c r="F120" s="80"/>
      <c r="G120" s="101"/>
      <c r="H120" s="56" t="s">
        <v>32</v>
      </c>
      <c r="I120" s="56" t="s">
        <v>33</v>
      </c>
      <c r="J120" s="56" t="s">
        <v>34</v>
      </c>
      <c r="K120" s="56" t="s">
        <v>35</v>
      </c>
      <c r="L120" s="105"/>
      <c r="M120" s="105"/>
      <c r="N120" s="105"/>
      <c r="O120" s="97"/>
    </row>
    <row r="121" spans="1:77" ht="46.9" customHeight="1" x14ac:dyDescent="0.25">
      <c r="A121" s="97"/>
      <c r="B121" s="101"/>
      <c r="C121" s="97"/>
      <c r="D121" s="101"/>
      <c r="E121" s="21">
        <v>1</v>
      </c>
      <c r="F121" s="21">
        <v>1</v>
      </c>
      <c r="G121" s="21" t="s">
        <v>45</v>
      </c>
      <c r="H121" s="21" t="s">
        <v>45</v>
      </c>
      <c r="I121" s="21" t="s">
        <v>45</v>
      </c>
      <c r="J121" s="21" t="s">
        <v>45</v>
      </c>
      <c r="K121" s="21" t="s">
        <v>45</v>
      </c>
      <c r="L121" s="21" t="s">
        <v>45</v>
      </c>
      <c r="M121" s="21" t="s">
        <v>45</v>
      </c>
      <c r="N121" s="21" t="s">
        <v>45</v>
      </c>
      <c r="O121" s="97"/>
    </row>
    <row r="122" spans="1:77" ht="30" customHeight="1" x14ac:dyDescent="0.25">
      <c r="A122" s="177" t="s">
        <v>88</v>
      </c>
      <c r="B122" s="171" t="s">
        <v>70</v>
      </c>
      <c r="C122" s="89" t="s">
        <v>22</v>
      </c>
      <c r="D122" s="44" t="s">
        <v>5</v>
      </c>
      <c r="E122" s="41">
        <f>E123+E124+E125</f>
        <v>4718838.8390100002</v>
      </c>
      <c r="F122" s="73">
        <f>F123+F124+F125</f>
        <v>3487001.7150100004</v>
      </c>
      <c r="G122" s="92">
        <f>G123+G124+G125</f>
        <v>1231837.1239999998</v>
      </c>
      <c r="H122" s="93"/>
      <c r="I122" s="93"/>
      <c r="J122" s="93"/>
      <c r="K122" s="94"/>
      <c r="L122" s="41">
        <f>L123+L124+L125</f>
        <v>0</v>
      </c>
      <c r="M122" s="41">
        <f>M123+M124+M125</f>
        <v>0</v>
      </c>
      <c r="N122" s="41">
        <f>N123+N124+N125</f>
        <v>0</v>
      </c>
      <c r="O122" s="89" t="s">
        <v>24</v>
      </c>
    </row>
    <row r="123" spans="1:77" ht="44.45" customHeight="1" x14ac:dyDescent="0.25">
      <c r="A123" s="178"/>
      <c r="B123" s="172"/>
      <c r="C123" s="90"/>
      <c r="D123" s="44" t="s">
        <v>15</v>
      </c>
      <c r="E123" s="56">
        <f>F123+G123+L123+M123+N123</f>
        <v>732030.78</v>
      </c>
      <c r="F123" s="61">
        <v>485003.1</v>
      </c>
      <c r="G123" s="92">
        <v>247027.68</v>
      </c>
      <c r="H123" s="93"/>
      <c r="I123" s="93"/>
      <c r="J123" s="93"/>
      <c r="K123" s="94"/>
      <c r="L123" s="22">
        <v>0</v>
      </c>
      <c r="M123" s="22">
        <v>0</v>
      </c>
      <c r="N123" s="56">
        <v>0</v>
      </c>
      <c r="O123" s="95"/>
    </row>
    <row r="124" spans="1:77" ht="45.6" customHeight="1" x14ac:dyDescent="0.25">
      <c r="A124" s="178"/>
      <c r="B124" s="172"/>
      <c r="C124" s="90"/>
      <c r="D124" s="44" t="s">
        <v>13</v>
      </c>
      <c r="E124" s="60">
        <f>F124+G124+L124+M124+N124</f>
        <v>2211414.548</v>
      </c>
      <c r="F124" s="61">
        <v>1782341.554</v>
      </c>
      <c r="G124" s="92">
        <v>429072.99400000001</v>
      </c>
      <c r="H124" s="93"/>
      <c r="I124" s="93"/>
      <c r="J124" s="93"/>
      <c r="K124" s="94"/>
      <c r="L124" s="22">
        <v>0</v>
      </c>
      <c r="M124" s="22">
        <v>0</v>
      </c>
      <c r="N124" s="56">
        <v>0</v>
      </c>
      <c r="O124" s="95"/>
    </row>
    <row r="125" spans="1:77" ht="52.9" customHeight="1" x14ac:dyDescent="0.25">
      <c r="A125" s="179"/>
      <c r="B125" s="173"/>
      <c r="C125" s="91"/>
      <c r="D125" s="44" t="s">
        <v>6</v>
      </c>
      <c r="E125" s="60">
        <f>F125+G125+L125+M125+N125</f>
        <v>1775393.51101</v>
      </c>
      <c r="F125" s="61">
        <v>1219657.0610100001</v>
      </c>
      <c r="G125" s="92">
        <v>555736.44999999995</v>
      </c>
      <c r="H125" s="93"/>
      <c r="I125" s="93"/>
      <c r="J125" s="93"/>
      <c r="K125" s="94"/>
      <c r="L125" s="22">
        <v>0</v>
      </c>
      <c r="M125" s="22">
        <v>0</v>
      </c>
      <c r="N125" s="56">
        <v>0</v>
      </c>
      <c r="O125" s="126"/>
    </row>
    <row r="126" spans="1:77" ht="32.450000000000003" customHeight="1" x14ac:dyDescent="0.25">
      <c r="A126" s="96"/>
      <c r="B126" s="98" t="s">
        <v>43</v>
      </c>
      <c r="C126" s="96"/>
      <c r="D126" s="100"/>
      <c r="E126" s="102" t="s">
        <v>30</v>
      </c>
      <c r="F126" s="79" t="s">
        <v>46</v>
      </c>
      <c r="G126" s="102" t="s">
        <v>57</v>
      </c>
      <c r="H126" s="103" t="s">
        <v>31</v>
      </c>
      <c r="I126" s="103"/>
      <c r="J126" s="103"/>
      <c r="K126" s="103"/>
      <c r="L126" s="104" t="s">
        <v>58</v>
      </c>
      <c r="M126" s="104" t="s">
        <v>59</v>
      </c>
      <c r="N126" s="104" t="s">
        <v>62</v>
      </c>
      <c r="O126" s="96"/>
    </row>
    <row r="127" spans="1:77" ht="35.450000000000003" customHeight="1" x14ac:dyDescent="0.25">
      <c r="A127" s="96"/>
      <c r="B127" s="98"/>
      <c r="C127" s="96"/>
      <c r="D127" s="100"/>
      <c r="E127" s="101"/>
      <c r="F127" s="80"/>
      <c r="G127" s="101"/>
      <c r="H127" s="56" t="s">
        <v>32</v>
      </c>
      <c r="I127" s="56" t="s">
        <v>33</v>
      </c>
      <c r="J127" s="56" t="s">
        <v>34</v>
      </c>
      <c r="K127" s="56" t="s">
        <v>35</v>
      </c>
      <c r="L127" s="105"/>
      <c r="M127" s="105"/>
      <c r="N127" s="105"/>
      <c r="O127" s="97"/>
    </row>
    <row r="128" spans="1:77" ht="28.9" customHeight="1" x14ac:dyDescent="0.25">
      <c r="A128" s="97"/>
      <c r="B128" s="101"/>
      <c r="C128" s="97"/>
      <c r="D128" s="101"/>
      <c r="E128" s="21">
        <v>2</v>
      </c>
      <c r="F128" s="21">
        <v>1</v>
      </c>
      <c r="G128" s="21">
        <v>1</v>
      </c>
      <c r="H128" s="21" t="s">
        <v>45</v>
      </c>
      <c r="I128" s="21" t="s">
        <v>45</v>
      </c>
      <c r="J128" s="21">
        <v>1</v>
      </c>
      <c r="K128" s="21">
        <v>1</v>
      </c>
      <c r="L128" s="21" t="s">
        <v>45</v>
      </c>
      <c r="M128" s="21" t="s">
        <v>45</v>
      </c>
      <c r="N128" s="21" t="s">
        <v>45</v>
      </c>
      <c r="O128" s="97"/>
    </row>
    <row r="129" spans="1:77" ht="30" customHeight="1" x14ac:dyDescent="0.25">
      <c r="A129" s="106" t="s">
        <v>89</v>
      </c>
      <c r="B129" s="140" t="s">
        <v>28</v>
      </c>
      <c r="C129" s="106" t="s">
        <v>22</v>
      </c>
      <c r="D129" s="47" t="s">
        <v>5</v>
      </c>
      <c r="E129" s="13">
        <f>F129+G129+L129+M129+N129</f>
        <v>1145658.9539999999</v>
      </c>
      <c r="F129" s="72">
        <f>F130+F131+F132</f>
        <v>1145658.9539999999</v>
      </c>
      <c r="G129" s="108">
        <f>G130+G131+G132</f>
        <v>0</v>
      </c>
      <c r="H129" s="93"/>
      <c r="I129" s="93"/>
      <c r="J129" s="93"/>
      <c r="K129" s="94"/>
      <c r="L129" s="15">
        <v>0</v>
      </c>
      <c r="M129" s="15">
        <v>0</v>
      </c>
      <c r="N129" s="14">
        <v>0</v>
      </c>
      <c r="O129" s="106"/>
    </row>
    <row r="130" spans="1:77" ht="35.25" customHeight="1" x14ac:dyDescent="0.25">
      <c r="A130" s="107"/>
      <c r="B130" s="141"/>
      <c r="C130" s="107"/>
      <c r="D130" s="47" t="s">
        <v>15</v>
      </c>
      <c r="E130" s="13">
        <f>F130+G130+L130+M130+N130</f>
        <v>131801.1</v>
      </c>
      <c r="F130" s="72">
        <f t="shared" ref="F130:G132" si="21">F134</f>
        <v>131801.1</v>
      </c>
      <c r="G130" s="108">
        <f t="shared" si="21"/>
        <v>0</v>
      </c>
      <c r="H130" s="93"/>
      <c r="I130" s="93"/>
      <c r="J130" s="93"/>
      <c r="K130" s="94"/>
      <c r="L130" s="15">
        <v>0</v>
      </c>
      <c r="M130" s="15">
        <v>0</v>
      </c>
      <c r="N130" s="14">
        <v>0</v>
      </c>
      <c r="O130" s="127"/>
    </row>
    <row r="131" spans="1:77" ht="44.25" customHeight="1" x14ac:dyDescent="0.25">
      <c r="A131" s="107"/>
      <c r="B131" s="141"/>
      <c r="C131" s="107"/>
      <c r="D131" s="47" t="s">
        <v>13</v>
      </c>
      <c r="E131" s="13">
        <f>F131+G131+L131+M131+N131</f>
        <v>584291.58400000003</v>
      </c>
      <c r="F131" s="72">
        <f t="shared" si="21"/>
        <v>584291.58400000003</v>
      </c>
      <c r="G131" s="108">
        <f t="shared" si="21"/>
        <v>0</v>
      </c>
      <c r="H131" s="93"/>
      <c r="I131" s="93"/>
      <c r="J131" s="93"/>
      <c r="K131" s="94"/>
      <c r="L131" s="15">
        <v>0</v>
      </c>
      <c r="M131" s="15">
        <v>0</v>
      </c>
      <c r="N131" s="14">
        <v>0</v>
      </c>
      <c r="O131" s="127"/>
    </row>
    <row r="132" spans="1:77" ht="47.45" customHeight="1" x14ac:dyDescent="0.25">
      <c r="A132" s="139"/>
      <c r="B132" s="142"/>
      <c r="C132" s="139"/>
      <c r="D132" s="47" t="s">
        <v>6</v>
      </c>
      <c r="E132" s="13">
        <f>F132+G132+L132+M132+N132</f>
        <v>429566.27</v>
      </c>
      <c r="F132" s="72">
        <f t="shared" si="21"/>
        <v>429566.27</v>
      </c>
      <c r="G132" s="108">
        <f t="shared" si="21"/>
        <v>0</v>
      </c>
      <c r="H132" s="93"/>
      <c r="I132" s="93"/>
      <c r="J132" s="93"/>
      <c r="K132" s="94"/>
      <c r="L132" s="15">
        <v>0</v>
      </c>
      <c r="M132" s="15">
        <v>0</v>
      </c>
      <c r="N132" s="14">
        <v>0</v>
      </c>
      <c r="O132" s="127"/>
    </row>
    <row r="133" spans="1:77" ht="26.45" customHeight="1" x14ac:dyDescent="0.25">
      <c r="A133" s="83" t="s">
        <v>90</v>
      </c>
      <c r="B133" s="86" t="s">
        <v>71</v>
      </c>
      <c r="C133" s="89" t="s">
        <v>22</v>
      </c>
      <c r="D133" s="44" t="s">
        <v>5</v>
      </c>
      <c r="E133" s="41">
        <f t="shared" ref="E133:N133" si="22">E134+E135+E136</f>
        <v>1145658.9539999999</v>
      </c>
      <c r="F133" s="185">
        <f>F134+F135+F136</f>
        <v>1145658.9539999999</v>
      </c>
      <c r="G133" s="92">
        <f>G134+G135+G136</f>
        <v>0</v>
      </c>
      <c r="H133" s="93"/>
      <c r="I133" s="93"/>
      <c r="J133" s="93"/>
      <c r="K133" s="94"/>
      <c r="L133" s="41">
        <f t="shared" si="22"/>
        <v>0</v>
      </c>
      <c r="M133" s="41">
        <f t="shared" si="22"/>
        <v>0</v>
      </c>
      <c r="N133" s="41">
        <f t="shared" si="22"/>
        <v>0</v>
      </c>
      <c r="O133" s="89" t="s">
        <v>24</v>
      </c>
    </row>
    <row r="134" spans="1:77" ht="33" customHeight="1" x14ac:dyDescent="0.25">
      <c r="A134" s="84"/>
      <c r="B134" s="87"/>
      <c r="C134" s="90"/>
      <c r="D134" s="44" t="s">
        <v>15</v>
      </c>
      <c r="E134" s="41">
        <f>F134+G134+L134+M134+N134</f>
        <v>131801.1</v>
      </c>
      <c r="F134" s="73">
        <v>131801.1</v>
      </c>
      <c r="G134" s="92">
        <v>0</v>
      </c>
      <c r="H134" s="93"/>
      <c r="I134" s="93"/>
      <c r="J134" s="93"/>
      <c r="K134" s="94"/>
      <c r="L134" s="5">
        <v>0</v>
      </c>
      <c r="M134" s="5">
        <v>0</v>
      </c>
      <c r="N134" s="56">
        <v>0</v>
      </c>
      <c r="O134" s="95"/>
    </row>
    <row r="135" spans="1:77" ht="36.6" customHeight="1" x14ac:dyDescent="0.25">
      <c r="A135" s="84"/>
      <c r="B135" s="87"/>
      <c r="C135" s="90"/>
      <c r="D135" s="44" t="s">
        <v>13</v>
      </c>
      <c r="E135" s="59">
        <f>F135+G135+L135+M135+N135</f>
        <v>584291.58400000003</v>
      </c>
      <c r="F135" s="185">
        <v>584291.58400000003</v>
      </c>
      <c r="G135" s="92">
        <v>0</v>
      </c>
      <c r="H135" s="93"/>
      <c r="I135" s="93"/>
      <c r="J135" s="93"/>
      <c r="K135" s="94"/>
      <c r="L135" s="5">
        <v>0</v>
      </c>
      <c r="M135" s="5">
        <v>0</v>
      </c>
      <c r="N135" s="56">
        <v>0</v>
      </c>
      <c r="O135" s="95"/>
    </row>
    <row r="136" spans="1:77" ht="55.5" customHeight="1" x14ac:dyDescent="0.25">
      <c r="A136" s="85"/>
      <c r="B136" s="88"/>
      <c r="C136" s="91"/>
      <c r="D136" s="44" t="s">
        <v>6</v>
      </c>
      <c r="E136" s="59">
        <f>F136+G136+L136+M136+N136</f>
        <v>429566.27</v>
      </c>
      <c r="F136" s="73">
        <v>429566.27</v>
      </c>
      <c r="G136" s="92">
        <v>0</v>
      </c>
      <c r="H136" s="93"/>
      <c r="I136" s="93"/>
      <c r="J136" s="93"/>
      <c r="K136" s="94"/>
      <c r="L136" s="5">
        <v>0</v>
      </c>
      <c r="M136" s="5">
        <v>0</v>
      </c>
      <c r="N136" s="56">
        <v>0</v>
      </c>
      <c r="O136" s="95"/>
    </row>
    <row r="137" spans="1:77" ht="33" customHeight="1" x14ac:dyDescent="0.25">
      <c r="A137" s="96"/>
      <c r="B137" s="98" t="s">
        <v>44</v>
      </c>
      <c r="C137" s="96"/>
      <c r="D137" s="100"/>
      <c r="E137" s="102" t="s">
        <v>30</v>
      </c>
      <c r="F137" s="79" t="s">
        <v>46</v>
      </c>
      <c r="G137" s="102" t="s">
        <v>46</v>
      </c>
      <c r="H137" s="103" t="s">
        <v>31</v>
      </c>
      <c r="I137" s="103"/>
      <c r="J137" s="103"/>
      <c r="K137" s="103"/>
      <c r="L137" s="104" t="s">
        <v>58</v>
      </c>
      <c r="M137" s="104" t="s">
        <v>59</v>
      </c>
      <c r="N137" s="104" t="s">
        <v>62</v>
      </c>
      <c r="O137" s="175"/>
    </row>
    <row r="138" spans="1:77" ht="33" customHeight="1" x14ac:dyDescent="0.25">
      <c r="A138" s="96"/>
      <c r="B138" s="98"/>
      <c r="C138" s="96"/>
      <c r="D138" s="100"/>
      <c r="E138" s="101"/>
      <c r="F138" s="80"/>
      <c r="G138" s="101"/>
      <c r="H138" s="56" t="s">
        <v>32</v>
      </c>
      <c r="I138" s="56" t="s">
        <v>33</v>
      </c>
      <c r="J138" s="56" t="s">
        <v>34</v>
      </c>
      <c r="K138" s="56" t="s">
        <v>35</v>
      </c>
      <c r="L138" s="105"/>
      <c r="M138" s="105"/>
      <c r="N138" s="105"/>
      <c r="O138" s="176"/>
    </row>
    <row r="139" spans="1:77" ht="35.25" customHeight="1" x14ac:dyDescent="0.25">
      <c r="A139" s="97"/>
      <c r="B139" s="101"/>
      <c r="C139" s="97"/>
      <c r="D139" s="101"/>
      <c r="E139" s="21">
        <v>1</v>
      </c>
      <c r="F139" s="21">
        <v>1</v>
      </c>
      <c r="G139" s="40" t="s">
        <v>45</v>
      </c>
      <c r="H139" s="40" t="s">
        <v>45</v>
      </c>
      <c r="I139" s="40" t="s">
        <v>45</v>
      </c>
      <c r="J139" s="40" t="s">
        <v>45</v>
      </c>
      <c r="K139" s="40" t="s">
        <v>45</v>
      </c>
      <c r="L139" s="21" t="s">
        <v>45</v>
      </c>
      <c r="M139" s="21" t="s">
        <v>45</v>
      </c>
      <c r="N139" s="21" t="s">
        <v>45</v>
      </c>
      <c r="O139" s="176"/>
    </row>
    <row r="140" spans="1:77" s="4" customFormat="1" ht="28.9" customHeight="1" x14ac:dyDescent="0.25">
      <c r="A140" s="83"/>
      <c r="B140" s="132" t="s">
        <v>72</v>
      </c>
      <c r="C140" s="132" t="s">
        <v>22</v>
      </c>
      <c r="D140" s="12" t="s">
        <v>5</v>
      </c>
      <c r="E140" s="6">
        <f>SUM(E141:E143)</f>
        <v>21219107.211720001</v>
      </c>
      <c r="F140" s="7">
        <f>F141+F142+F143</f>
        <v>13811930.45978</v>
      </c>
      <c r="G140" s="160">
        <f>G141+G142+G143</f>
        <v>6613610.48367</v>
      </c>
      <c r="H140" s="169"/>
      <c r="I140" s="169"/>
      <c r="J140" s="169"/>
      <c r="K140" s="170"/>
      <c r="L140" s="8">
        <f>SUM(L141:L143)</f>
        <v>793147.91</v>
      </c>
      <c r="M140" s="8">
        <f>SUM(M141:M143)</f>
        <v>0</v>
      </c>
      <c r="N140" s="8">
        <f>SUM(N141:N143)</f>
        <v>418.35827</v>
      </c>
      <c r="O140" s="8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s="4" customFormat="1" ht="52.5" customHeight="1" x14ac:dyDescent="0.25">
      <c r="A141" s="84"/>
      <c r="B141" s="133"/>
      <c r="C141" s="133"/>
      <c r="D141" s="12" t="s">
        <v>15</v>
      </c>
      <c r="E141" s="6">
        <f>E112+E130</f>
        <v>2265124.8800000004</v>
      </c>
      <c r="F141" s="6">
        <f>F112+F130</f>
        <v>2018097.2000000002</v>
      </c>
      <c r="G141" s="160">
        <f>G112+G130</f>
        <v>247027.68</v>
      </c>
      <c r="H141" s="169"/>
      <c r="I141" s="169"/>
      <c r="J141" s="169"/>
      <c r="K141" s="170"/>
      <c r="L141" s="55">
        <f>L112+L130</f>
        <v>0</v>
      </c>
      <c r="M141" s="55">
        <f>M112+M130</f>
        <v>0</v>
      </c>
      <c r="N141" s="55">
        <f>N112+N130</f>
        <v>0</v>
      </c>
      <c r="O141" s="90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s="4" customFormat="1" ht="37.15" customHeight="1" x14ac:dyDescent="0.25">
      <c r="A142" s="84"/>
      <c r="B142" s="133"/>
      <c r="C142" s="133"/>
      <c r="D142" s="12" t="s">
        <v>13</v>
      </c>
      <c r="E142" s="6">
        <f>E16+E37+E113+E131+E79+E64</f>
        <v>13974049.493249999</v>
      </c>
      <c r="F142" s="6">
        <f>F16+F37+F113+F131</f>
        <v>9044254.5340000018</v>
      </c>
      <c r="G142" s="160">
        <f>G16+G37+G113+G131+G79+G64</f>
        <v>4208804.4492499996</v>
      </c>
      <c r="H142" s="169"/>
      <c r="I142" s="169"/>
      <c r="J142" s="169"/>
      <c r="K142" s="170"/>
      <c r="L142" s="55">
        <f>L16+L37+L113+L131+L79+L64</f>
        <v>720990.51</v>
      </c>
      <c r="M142" s="55">
        <f t="shared" ref="M142:N143" si="23">M16+M37+M113+M131</f>
        <v>0</v>
      </c>
      <c r="N142" s="55">
        <f t="shared" si="23"/>
        <v>0</v>
      </c>
      <c r="O142" s="90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s="4" customFormat="1" ht="48.6" customHeight="1" x14ac:dyDescent="0.25">
      <c r="A143" s="84"/>
      <c r="B143" s="133"/>
      <c r="C143" s="133"/>
      <c r="D143" s="12" t="s">
        <v>6</v>
      </c>
      <c r="E143" s="6">
        <f>E17+E38+E114+E132+E80+E65</f>
        <v>4979932.8384699998</v>
      </c>
      <c r="F143" s="6">
        <f>F17+F38+F114+F132</f>
        <v>2749578.72578</v>
      </c>
      <c r="G143" s="160">
        <f>G17+G38+G114+G132+G80+G65</f>
        <v>2157778.3544200002</v>
      </c>
      <c r="H143" s="169"/>
      <c r="I143" s="169"/>
      <c r="J143" s="169"/>
      <c r="K143" s="170"/>
      <c r="L143" s="71">
        <f>L17+L38+L114+L132+L80+L65</f>
        <v>72157.399999999994</v>
      </c>
      <c r="M143" s="7">
        <f t="shared" si="23"/>
        <v>0</v>
      </c>
      <c r="N143" s="7">
        <f t="shared" si="23"/>
        <v>418.35827</v>
      </c>
      <c r="O143" s="90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ht="24.6" customHeight="1" x14ac:dyDescent="0.25">
      <c r="A144" s="131" t="s">
        <v>9</v>
      </c>
      <c r="B144" s="97"/>
      <c r="C144" s="97"/>
      <c r="D144" s="2" t="s">
        <v>5</v>
      </c>
      <c r="E144" s="55">
        <f>SUM(E145:E147)</f>
        <v>21227520.682720002</v>
      </c>
      <c r="F144" s="64">
        <f>F145+F146+F147</f>
        <v>13811930.45978</v>
      </c>
      <c r="G144" s="134">
        <f>G145+G146+G147</f>
        <v>6613610.48367</v>
      </c>
      <c r="H144" s="134"/>
      <c r="I144" s="134"/>
      <c r="J144" s="134"/>
      <c r="K144" s="134"/>
      <c r="L144" s="55">
        <f>SUM(L145:L147)</f>
        <v>793147.91</v>
      </c>
      <c r="M144" s="55">
        <f>SUM(M146:M147)</f>
        <v>0</v>
      </c>
      <c r="N144" s="55">
        <f>SUM(N146:N147)</f>
        <v>8831.8292700000002</v>
      </c>
      <c r="O144" s="129"/>
    </row>
    <row r="145" spans="1:15" ht="48.75" customHeight="1" x14ac:dyDescent="0.25">
      <c r="A145" s="97"/>
      <c r="B145" s="97"/>
      <c r="C145" s="97"/>
      <c r="D145" s="2" t="s">
        <v>15</v>
      </c>
      <c r="E145" s="55">
        <f>F145+G145+L145+M145+N145</f>
        <v>2265124.8800000004</v>
      </c>
      <c r="F145" s="64">
        <f>F141</f>
        <v>2018097.2000000002</v>
      </c>
      <c r="G145" s="134">
        <f>G141</f>
        <v>247027.68</v>
      </c>
      <c r="H145" s="135"/>
      <c r="I145" s="135"/>
      <c r="J145" s="135"/>
      <c r="K145" s="135"/>
      <c r="L145" s="55">
        <f t="shared" ref="L145:N146" si="24">L141</f>
        <v>0</v>
      </c>
      <c r="M145" s="55">
        <f t="shared" si="24"/>
        <v>0</v>
      </c>
      <c r="N145" s="55">
        <f t="shared" si="24"/>
        <v>0</v>
      </c>
      <c r="O145" s="130"/>
    </row>
    <row r="146" spans="1:15" ht="62.45" customHeight="1" x14ac:dyDescent="0.25">
      <c r="A146" s="97"/>
      <c r="B146" s="97"/>
      <c r="C146" s="97"/>
      <c r="D146" s="2" t="s">
        <v>13</v>
      </c>
      <c r="E146" s="55">
        <f>F146+G146+L146+M146+N146</f>
        <v>13974049.493250001</v>
      </c>
      <c r="F146" s="64">
        <f>F142</f>
        <v>9044254.5340000018</v>
      </c>
      <c r="G146" s="134">
        <f>G142</f>
        <v>4208804.4492499996</v>
      </c>
      <c r="H146" s="135"/>
      <c r="I146" s="135"/>
      <c r="J146" s="135"/>
      <c r="K146" s="135"/>
      <c r="L146" s="55">
        <f t="shared" si="24"/>
        <v>720990.51</v>
      </c>
      <c r="M146" s="55">
        <f t="shared" si="24"/>
        <v>0</v>
      </c>
      <c r="N146" s="55">
        <f t="shared" si="24"/>
        <v>0</v>
      </c>
      <c r="O146" s="130"/>
    </row>
    <row r="147" spans="1:15" ht="52.5" customHeight="1" x14ac:dyDescent="0.25">
      <c r="A147" s="97"/>
      <c r="B147" s="97"/>
      <c r="C147" s="97"/>
      <c r="D147" s="2" t="s">
        <v>6</v>
      </c>
      <c r="E147" s="64">
        <f>F147+G147+L147+M147+N147</f>
        <v>4988346.3094699997</v>
      </c>
      <c r="F147" s="64">
        <f>F143</f>
        <v>2749578.72578</v>
      </c>
      <c r="G147" s="134">
        <f>G13+G143</f>
        <v>2157778.3544200002</v>
      </c>
      <c r="H147" s="135"/>
      <c r="I147" s="135"/>
      <c r="J147" s="135"/>
      <c r="K147" s="135"/>
      <c r="L147" s="55">
        <f>L13+L143</f>
        <v>72157.399999999994</v>
      </c>
      <c r="M147" s="55">
        <f>M13+M143</f>
        <v>0</v>
      </c>
      <c r="N147" s="55">
        <f>N13+N143</f>
        <v>8831.8292700000002</v>
      </c>
      <c r="O147" s="130"/>
    </row>
    <row r="148" spans="1:15" ht="15.75" x14ac:dyDescent="0.25">
      <c r="O148" s="31"/>
    </row>
    <row r="149" spans="1:15" ht="18.75" x14ac:dyDescent="0.3">
      <c r="C149" s="32" t="s">
        <v>105</v>
      </c>
      <c r="D149" s="32"/>
      <c r="E149" s="32"/>
      <c r="F149" s="32"/>
      <c r="G149" s="32"/>
      <c r="H149" s="33"/>
      <c r="I149" s="33"/>
      <c r="J149" s="33"/>
      <c r="K149" s="33"/>
      <c r="L149" s="33"/>
      <c r="M149" s="34" t="s">
        <v>73</v>
      </c>
      <c r="N149" s="35"/>
    </row>
    <row r="150" spans="1:15" ht="18.75" x14ac:dyDescent="0.3">
      <c r="C150" s="125"/>
      <c r="D150" s="125"/>
      <c r="E150" s="125"/>
      <c r="F150" s="125"/>
      <c r="G150" s="125"/>
      <c r="H150" s="33"/>
      <c r="I150" s="33"/>
      <c r="J150" s="33"/>
      <c r="K150" s="33"/>
      <c r="L150" s="33"/>
      <c r="M150" s="34"/>
      <c r="N150" s="35"/>
    </row>
    <row r="151" spans="1:15" ht="18.75" x14ac:dyDescent="0.3">
      <c r="C151" s="54"/>
      <c r="D151" s="36"/>
      <c r="E151" s="37"/>
      <c r="F151" s="37"/>
      <c r="G151" s="36"/>
      <c r="H151" s="33"/>
      <c r="I151" s="33"/>
      <c r="J151" s="33"/>
      <c r="K151" s="33"/>
      <c r="L151" s="33"/>
      <c r="M151" s="34"/>
      <c r="N151" s="35"/>
      <c r="O151" s="75"/>
    </row>
    <row r="152" spans="1:15" ht="18.75" x14ac:dyDescent="0.3">
      <c r="C152" s="125" t="s">
        <v>50</v>
      </c>
      <c r="D152" s="125"/>
      <c r="E152" s="38"/>
      <c r="F152" s="38"/>
      <c r="G152" s="36"/>
      <c r="H152" s="33"/>
      <c r="I152" s="33"/>
      <c r="J152" s="33"/>
      <c r="K152" s="33"/>
      <c r="L152" s="33"/>
      <c r="M152" s="34"/>
      <c r="N152" s="35"/>
      <c r="O152" s="75"/>
    </row>
    <row r="153" spans="1:15" ht="18.75" x14ac:dyDescent="0.3">
      <c r="C153" s="125" t="s">
        <v>51</v>
      </c>
      <c r="D153" s="125"/>
      <c r="E153" s="125"/>
      <c r="F153" s="125"/>
      <c r="G153" s="125"/>
      <c r="H153" s="33"/>
      <c r="I153" s="33"/>
      <c r="J153" s="33"/>
      <c r="K153" s="33"/>
      <c r="L153" s="33"/>
      <c r="M153" s="39" t="s">
        <v>52</v>
      </c>
      <c r="N153" s="35"/>
    </row>
    <row r="154" spans="1:15" ht="18.75" x14ac:dyDescent="0.3">
      <c r="C154" s="125" t="s">
        <v>53</v>
      </c>
      <c r="D154" s="125"/>
      <c r="E154" s="125"/>
      <c r="F154" s="125"/>
      <c r="G154" s="125"/>
      <c r="H154" s="33"/>
      <c r="I154" s="33"/>
      <c r="J154" s="33"/>
      <c r="K154" s="33"/>
      <c r="L154" s="33"/>
      <c r="M154" s="34"/>
      <c r="N154" s="35"/>
    </row>
    <row r="155" spans="1:15" ht="18.75" x14ac:dyDescent="0.3">
      <c r="C155" s="125" t="s">
        <v>54</v>
      </c>
      <c r="D155" s="125"/>
      <c r="E155" s="125"/>
      <c r="F155" s="125"/>
      <c r="G155" s="125"/>
      <c r="H155" s="33"/>
      <c r="I155" s="33"/>
      <c r="J155" s="33"/>
      <c r="K155" s="33"/>
      <c r="L155" s="33"/>
      <c r="M155" s="34"/>
      <c r="N155" s="35"/>
    </row>
  </sheetData>
  <mergeCells count="421">
    <mergeCell ref="N1:O1"/>
    <mergeCell ref="L60:L61"/>
    <mergeCell ref="M60:M61"/>
    <mergeCell ref="N60:N61"/>
    <mergeCell ref="O48:O50"/>
    <mergeCell ref="G46:K46"/>
    <mergeCell ref="A42:A44"/>
    <mergeCell ref="C48:C50"/>
    <mergeCell ref="D48:D50"/>
    <mergeCell ref="E48:E49"/>
    <mergeCell ref="G48:G49"/>
    <mergeCell ref="H48:K48"/>
    <mergeCell ref="B45:B47"/>
    <mergeCell ref="A45:A47"/>
    <mergeCell ref="C45:C47"/>
    <mergeCell ref="A54:A56"/>
    <mergeCell ref="B54:B56"/>
    <mergeCell ref="O42:O44"/>
    <mergeCell ref="O45:O47"/>
    <mergeCell ref="O39:O41"/>
    <mergeCell ref="O36:O38"/>
    <mergeCell ref="L42:L43"/>
    <mergeCell ref="M42:M43"/>
    <mergeCell ref="G20:K20"/>
    <mergeCell ref="O119:O121"/>
    <mergeCell ref="C54:C56"/>
    <mergeCell ref="D54:D56"/>
    <mergeCell ref="A140:A143"/>
    <mergeCell ref="G142:K142"/>
    <mergeCell ref="G143:K143"/>
    <mergeCell ref="G133:K133"/>
    <mergeCell ref="G134:K134"/>
    <mergeCell ref="G135:K135"/>
    <mergeCell ref="G136:K136"/>
    <mergeCell ref="O129:O132"/>
    <mergeCell ref="O133:O136"/>
    <mergeCell ref="L137:L138"/>
    <mergeCell ref="M137:M138"/>
    <mergeCell ref="N137:N138"/>
    <mergeCell ref="O137:O139"/>
    <mergeCell ref="A119:A121"/>
    <mergeCell ref="B119:B121"/>
    <mergeCell ref="C119:C121"/>
    <mergeCell ref="B133:B136"/>
    <mergeCell ref="B126:B128"/>
    <mergeCell ref="C126:C128"/>
    <mergeCell ref="A122:A125"/>
    <mergeCell ref="A115:A118"/>
    <mergeCell ref="N126:N127"/>
    <mergeCell ref="L48:L49"/>
    <mergeCell ref="M48:M49"/>
    <mergeCell ref="G41:K41"/>
    <mergeCell ref="G45:K45"/>
    <mergeCell ref="B42:B44"/>
    <mergeCell ref="C42:C44"/>
    <mergeCell ref="B111:B114"/>
    <mergeCell ref="H119:K119"/>
    <mergeCell ref="G47:K47"/>
    <mergeCell ref="E54:E55"/>
    <mergeCell ref="G54:G55"/>
    <mergeCell ref="H54:K54"/>
    <mergeCell ref="G57:K57"/>
    <mergeCell ref="G58:K58"/>
    <mergeCell ref="G59:K59"/>
    <mergeCell ref="G111:K111"/>
    <mergeCell ref="G112:K112"/>
    <mergeCell ref="D69:D71"/>
    <mergeCell ref="E69:E70"/>
    <mergeCell ref="B66:B68"/>
    <mergeCell ref="C66:C68"/>
    <mergeCell ref="G67:K67"/>
    <mergeCell ref="B78:B80"/>
    <mergeCell ref="B140:B143"/>
    <mergeCell ref="G117:K117"/>
    <mergeCell ref="G118:K118"/>
    <mergeCell ref="G122:K122"/>
    <mergeCell ref="H126:K126"/>
    <mergeCell ref="G140:K140"/>
    <mergeCell ref="G141:K141"/>
    <mergeCell ref="L126:L127"/>
    <mergeCell ref="M126:M127"/>
    <mergeCell ref="B115:B118"/>
    <mergeCell ref="C115:C118"/>
    <mergeCell ref="B122:B125"/>
    <mergeCell ref="C122:C125"/>
    <mergeCell ref="D119:D121"/>
    <mergeCell ref="E119:E120"/>
    <mergeCell ref="G116:K116"/>
    <mergeCell ref="F137:F138"/>
    <mergeCell ref="F119:F120"/>
    <mergeCell ref="G13:K13"/>
    <mergeCell ref="G10:G11"/>
    <mergeCell ref="E10:E11"/>
    <mergeCell ref="H10:K10"/>
    <mergeCell ref="B14:O14"/>
    <mergeCell ref="B15:B17"/>
    <mergeCell ref="O15:O17"/>
    <mergeCell ref="O18:O20"/>
    <mergeCell ref="O24:O26"/>
    <mergeCell ref="G17:K17"/>
    <mergeCell ref="O21:O23"/>
    <mergeCell ref="C21:C23"/>
    <mergeCell ref="C15:C17"/>
    <mergeCell ref="B18:B20"/>
    <mergeCell ref="B24:B26"/>
    <mergeCell ref="G15:K15"/>
    <mergeCell ref="G16:K16"/>
    <mergeCell ref="G26:K26"/>
    <mergeCell ref="G19:K19"/>
    <mergeCell ref="L21:L22"/>
    <mergeCell ref="M21:M22"/>
    <mergeCell ref="N21:N22"/>
    <mergeCell ref="G25:K25"/>
    <mergeCell ref="G8:K8"/>
    <mergeCell ref="G9:K9"/>
    <mergeCell ref="M10:M11"/>
    <mergeCell ref="N10:N11"/>
    <mergeCell ref="O10:O12"/>
    <mergeCell ref="A48:A50"/>
    <mergeCell ref="B48:B50"/>
    <mergeCell ref="G18:K18"/>
    <mergeCell ref="D27:D29"/>
    <mergeCell ref="E27:E28"/>
    <mergeCell ref="B21:B23"/>
    <mergeCell ref="D42:D44"/>
    <mergeCell ref="E42:E43"/>
    <mergeCell ref="G42:G43"/>
    <mergeCell ref="H42:K42"/>
    <mergeCell ref="G27:G28"/>
    <mergeCell ref="H27:K27"/>
    <mergeCell ref="C18:C20"/>
    <mergeCell ref="D21:D23"/>
    <mergeCell ref="E21:E22"/>
    <mergeCell ref="G21:G22"/>
    <mergeCell ref="H21:K21"/>
    <mergeCell ref="G24:K24"/>
    <mergeCell ref="G36:K36"/>
    <mergeCell ref="A18:A20"/>
    <mergeCell ref="A21:A23"/>
    <mergeCell ref="A3:A4"/>
    <mergeCell ref="G4:K4"/>
    <mergeCell ref="G5:K5"/>
    <mergeCell ref="G3:N3"/>
    <mergeCell ref="E3:E4"/>
    <mergeCell ref="B2:O2"/>
    <mergeCell ref="D3:D4"/>
    <mergeCell ref="C3:C4"/>
    <mergeCell ref="B3:B4"/>
    <mergeCell ref="B6:O6"/>
    <mergeCell ref="O3:O4"/>
    <mergeCell ref="L10:L11"/>
    <mergeCell ref="A15:A17"/>
    <mergeCell ref="B7:B8"/>
    <mergeCell ref="A7:A8"/>
    <mergeCell ref="C7:C8"/>
    <mergeCell ref="O7:O8"/>
    <mergeCell ref="B10:B12"/>
    <mergeCell ref="A10:A12"/>
    <mergeCell ref="C10:C12"/>
    <mergeCell ref="D10:D12"/>
    <mergeCell ref="G7:K7"/>
    <mergeCell ref="A129:A132"/>
    <mergeCell ref="C129:C132"/>
    <mergeCell ref="B129:B132"/>
    <mergeCell ref="A126:A128"/>
    <mergeCell ref="A36:A38"/>
    <mergeCell ref="A111:A114"/>
    <mergeCell ref="B51:B53"/>
    <mergeCell ref="A51:A53"/>
    <mergeCell ref="C51:C53"/>
    <mergeCell ref="A57:A59"/>
    <mergeCell ref="B57:B59"/>
    <mergeCell ref="A60:A62"/>
    <mergeCell ref="B60:B62"/>
    <mergeCell ref="C60:C62"/>
    <mergeCell ref="C57:C59"/>
    <mergeCell ref="A72:A74"/>
    <mergeCell ref="B72:B74"/>
    <mergeCell ref="A69:A71"/>
    <mergeCell ref="B69:B71"/>
    <mergeCell ref="A78:A80"/>
    <mergeCell ref="C111:C114"/>
    <mergeCell ref="C72:C74"/>
    <mergeCell ref="C69:C71"/>
    <mergeCell ref="A66:A68"/>
    <mergeCell ref="A24:A26"/>
    <mergeCell ref="B39:B41"/>
    <mergeCell ref="A39:A41"/>
    <mergeCell ref="C39:C41"/>
    <mergeCell ref="C36:C38"/>
    <mergeCell ref="B36:B38"/>
    <mergeCell ref="B27:B29"/>
    <mergeCell ref="C27:C29"/>
    <mergeCell ref="C24:C26"/>
    <mergeCell ref="A27:A29"/>
    <mergeCell ref="A30:A32"/>
    <mergeCell ref="B30:B32"/>
    <mergeCell ref="C30:C32"/>
    <mergeCell ref="O60:O62"/>
    <mergeCell ref="G113:K113"/>
    <mergeCell ref="G114:K114"/>
    <mergeCell ref="G115:K115"/>
    <mergeCell ref="O54:O56"/>
    <mergeCell ref="N75:N76"/>
    <mergeCell ref="O75:O77"/>
    <mergeCell ref="N84:N85"/>
    <mergeCell ref="O84:O86"/>
    <mergeCell ref="G72:K72"/>
    <mergeCell ref="O72:O74"/>
    <mergeCell ref="G73:K73"/>
    <mergeCell ref="G74:K74"/>
    <mergeCell ref="O63:O65"/>
    <mergeCell ref="G69:G70"/>
    <mergeCell ref="H69:K69"/>
    <mergeCell ref="L69:L70"/>
    <mergeCell ref="M69:M70"/>
    <mergeCell ref="N69:N70"/>
    <mergeCell ref="G60:G61"/>
    <mergeCell ref="H60:K60"/>
    <mergeCell ref="O69:O71"/>
    <mergeCell ref="G66:K66"/>
    <mergeCell ref="O66:O68"/>
    <mergeCell ref="C154:G154"/>
    <mergeCell ref="G129:K129"/>
    <mergeCell ref="G130:K130"/>
    <mergeCell ref="G131:K131"/>
    <mergeCell ref="G132:K132"/>
    <mergeCell ref="C155:G155"/>
    <mergeCell ref="O140:O143"/>
    <mergeCell ref="O144:O147"/>
    <mergeCell ref="A144:C147"/>
    <mergeCell ref="C140:C143"/>
    <mergeCell ref="G145:K145"/>
    <mergeCell ref="G146:K146"/>
    <mergeCell ref="G147:K147"/>
    <mergeCell ref="G144:K144"/>
    <mergeCell ref="C150:G150"/>
    <mergeCell ref="A137:A139"/>
    <mergeCell ref="B137:B139"/>
    <mergeCell ref="C137:C139"/>
    <mergeCell ref="D137:D139"/>
    <mergeCell ref="E137:E138"/>
    <mergeCell ref="G137:G138"/>
    <mergeCell ref="H137:K137"/>
    <mergeCell ref="C133:C136"/>
    <mergeCell ref="A133:A136"/>
    <mergeCell ref="G30:K30"/>
    <mergeCell ref="C152:D152"/>
    <mergeCell ref="C153:G153"/>
    <mergeCell ref="O122:O125"/>
    <mergeCell ref="G119:G120"/>
    <mergeCell ref="M119:M120"/>
    <mergeCell ref="N119:N120"/>
    <mergeCell ref="D126:D128"/>
    <mergeCell ref="E126:E127"/>
    <mergeCell ref="G126:G127"/>
    <mergeCell ref="G123:K123"/>
    <mergeCell ref="G124:K124"/>
    <mergeCell ref="G125:K125"/>
    <mergeCell ref="O126:O128"/>
    <mergeCell ref="L119:L120"/>
    <mergeCell ref="F126:F127"/>
    <mergeCell ref="O51:O53"/>
    <mergeCell ref="O57:O59"/>
    <mergeCell ref="G68:K68"/>
    <mergeCell ref="O111:O114"/>
    <mergeCell ref="O115:O118"/>
    <mergeCell ref="G51:K51"/>
    <mergeCell ref="G52:K52"/>
    <mergeCell ref="G53:K53"/>
    <mergeCell ref="L27:L28"/>
    <mergeCell ref="M27:M28"/>
    <mergeCell ref="N27:N28"/>
    <mergeCell ref="L54:L55"/>
    <mergeCell ref="M54:M55"/>
    <mergeCell ref="N54:N55"/>
    <mergeCell ref="N48:N49"/>
    <mergeCell ref="N42:N43"/>
    <mergeCell ref="O30:O32"/>
    <mergeCell ref="O33:O35"/>
    <mergeCell ref="L33:L34"/>
    <mergeCell ref="M33:M34"/>
    <mergeCell ref="N33:N34"/>
    <mergeCell ref="O27:O29"/>
    <mergeCell ref="G31:K31"/>
    <mergeCell ref="G32:K32"/>
    <mergeCell ref="A33:A35"/>
    <mergeCell ref="B33:B35"/>
    <mergeCell ref="C33:C35"/>
    <mergeCell ref="D33:D35"/>
    <mergeCell ref="E33:E34"/>
    <mergeCell ref="A63:A65"/>
    <mergeCell ref="B63:B65"/>
    <mergeCell ref="C63:C65"/>
    <mergeCell ref="G63:K63"/>
    <mergeCell ref="G64:K64"/>
    <mergeCell ref="G65:K65"/>
    <mergeCell ref="H33:K33"/>
    <mergeCell ref="D60:D62"/>
    <mergeCell ref="E60:E61"/>
    <mergeCell ref="G37:K37"/>
    <mergeCell ref="G38:K38"/>
    <mergeCell ref="G39:K39"/>
    <mergeCell ref="G40:K40"/>
    <mergeCell ref="G33:G34"/>
    <mergeCell ref="A75:A77"/>
    <mergeCell ref="B75:B77"/>
    <mergeCell ref="C75:C77"/>
    <mergeCell ref="D75:D77"/>
    <mergeCell ref="E75:E76"/>
    <mergeCell ref="G75:G76"/>
    <mergeCell ref="H75:K75"/>
    <mergeCell ref="L75:L76"/>
    <mergeCell ref="M75:M76"/>
    <mergeCell ref="C78:C80"/>
    <mergeCell ref="G78:K78"/>
    <mergeCell ref="O78:O80"/>
    <mergeCell ref="G79:K79"/>
    <mergeCell ref="G80:K80"/>
    <mergeCell ref="A81:A83"/>
    <mergeCell ref="B81:B83"/>
    <mergeCell ref="C81:C83"/>
    <mergeCell ref="G81:K81"/>
    <mergeCell ref="O81:O83"/>
    <mergeCell ref="G82:K82"/>
    <mergeCell ref="G83:K83"/>
    <mergeCell ref="A84:A86"/>
    <mergeCell ref="B84:B86"/>
    <mergeCell ref="C84:C86"/>
    <mergeCell ref="D84:D86"/>
    <mergeCell ref="E84:E85"/>
    <mergeCell ref="G84:G85"/>
    <mergeCell ref="H84:K84"/>
    <mergeCell ref="L84:L85"/>
    <mergeCell ref="M84:M85"/>
    <mergeCell ref="A87:A89"/>
    <mergeCell ref="B87:B89"/>
    <mergeCell ref="C87:C89"/>
    <mergeCell ref="G87:K87"/>
    <mergeCell ref="O87:O89"/>
    <mergeCell ref="G88:K88"/>
    <mergeCell ref="G89:K89"/>
    <mergeCell ref="A90:A92"/>
    <mergeCell ref="B90:B92"/>
    <mergeCell ref="C90:C92"/>
    <mergeCell ref="D90:D92"/>
    <mergeCell ref="E90:E91"/>
    <mergeCell ref="G90:G91"/>
    <mergeCell ref="H90:K90"/>
    <mergeCell ref="L90:L91"/>
    <mergeCell ref="M90:M91"/>
    <mergeCell ref="N90:N91"/>
    <mergeCell ref="O90:O92"/>
    <mergeCell ref="A93:A95"/>
    <mergeCell ref="B93:B95"/>
    <mergeCell ref="C93:C95"/>
    <mergeCell ref="G93:K93"/>
    <mergeCell ref="O93:O95"/>
    <mergeCell ref="G94:K94"/>
    <mergeCell ref="G95:K95"/>
    <mergeCell ref="A96:A98"/>
    <mergeCell ref="B96:B98"/>
    <mergeCell ref="C96:C98"/>
    <mergeCell ref="D96:D98"/>
    <mergeCell ref="E96:E97"/>
    <mergeCell ref="G96:G97"/>
    <mergeCell ref="H96:K96"/>
    <mergeCell ref="L96:L97"/>
    <mergeCell ref="M96:M97"/>
    <mergeCell ref="N96:N97"/>
    <mergeCell ref="O96:O98"/>
    <mergeCell ref="A99:A101"/>
    <mergeCell ref="B99:B101"/>
    <mergeCell ref="C99:C101"/>
    <mergeCell ref="G99:K99"/>
    <mergeCell ref="O99:O101"/>
    <mergeCell ref="G100:K100"/>
    <mergeCell ref="G101:K101"/>
    <mergeCell ref="A102:A104"/>
    <mergeCell ref="B102:B104"/>
    <mergeCell ref="C102:C104"/>
    <mergeCell ref="D102:D104"/>
    <mergeCell ref="E102:E103"/>
    <mergeCell ref="G102:G103"/>
    <mergeCell ref="H102:K102"/>
    <mergeCell ref="L102:L103"/>
    <mergeCell ref="M102:M103"/>
    <mergeCell ref="N102:N103"/>
    <mergeCell ref="O102:O104"/>
    <mergeCell ref="A105:A107"/>
    <mergeCell ref="B105:B107"/>
    <mergeCell ref="C105:C107"/>
    <mergeCell ref="G105:K105"/>
    <mergeCell ref="O105:O107"/>
    <mergeCell ref="G106:K106"/>
    <mergeCell ref="G107:K107"/>
    <mergeCell ref="A108:A110"/>
    <mergeCell ref="B108:B110"/>
    <mergeCell ref="C108:C110"/>
    <mergeCell ref="D108:D110"/>
    <mergeCell ref="E108:E109"/>
    <mergeCell ref="G108:G109"/>
    <mergeCell ref="H108:K108"/>
    <mergeCell ref="L108:L109"/>
    <mergeCell ref="M108:M109"/>
    <mergeCell ref="N108:N109"/>
    <mergeCell ref="O108:O110"/>
    <mergeCell ref="F69:F70"/>
    <mergeCell ref="F75:F76"/>
    <mergeCell ref="F84:F85"/>
    <mergeCell ref="F90:F91"/>
    <mergeCell ref="F96:F97"/>
    <mergeCell ref="F102:F103"/>
    <mergeCell ref="F108:F109"/>
    <mergeCell ref="F10:F11"/>
    <mergeCell ref="F21:F22"/>
    <mergeCell ref="F27:F28"/>
    <mergeCell ref="F42:F43"/>
    <mergeCell ref="F48:F49"/>
    <mergeCell ref="F54:F55"/>
    <mergeCell ref="F60:F61"/>
  </mergeCells>
  <phoneticPr fontId="7" type="noConversion"/>
  <printOptions horizontalCentered="1"/>
  <pageMargins left="0.23622047244094491" right="0.23622047244094491" top="0.74803149606299213" bottom="0.55118110236220474" header="0.31496062992125984" footer="0.31496062992125984"/>
  <pageSetup paperSize="9" scale="50" fitToHeight="6" orientation="landscape" r:id="rId1"/>
  <headerFooter differentFirst="1">
    <oddHeader xml:space="preserve">&amp;L
&amp;C&amp;P 
</oddHeader>
  </headerFooter>
  <rowBreaks count="4" manualBreakCount="4">
    <brk id="23" max="14" man="1"/>
    <brk id="50" max="14" man="1"/>
    <brk id="118" max="14" man="1"/>
    <brk id="1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2024-04-27T13:49:17Z</dcterms:modified>
</cp:coreProperties>
</file>