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Лист1" sheetId="1" r:id="rId1"/>
  </sheets>
  <definedNames>
    <definedName name="_xlnm.Print_Titles" localSheetId="0">Лист1!$3:$4</definedName>
    <definedName name="_xlnm.Print_Area" localSheetId="0">Лист1!$A$1:$O$107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N95" i="1"/>
  <c r="N94" i="1"/>
  <c r="N92" i="1" s="1"/>
  <c r="N93" i="1"/>
  <c r="M93" i="1"/>
  <c r="E41" i="1" l="1"/>
  <c r="N38" i="1"/>
  <c r="N37" i="1"/>
  <c r="N39" i="1"/>
  <c r="M39" i="1"/>
  <c r="M38" i="1"/>
  <c r="M95" i="1" s="1"/>
  <c r="M37" i="1"/>
  <c r="M94" i="1" s="1"/>
  <c r="M92" i="1" s="1"/>
  <c r="M36" i="1"/>
  <c r="N7" i="1"/>
  <c r="N13" i="1" s="1"/>
  <c r="N99" i="1" s="1"/>
  <c r="N36" i="1" l="1"/>
  <c r="K38" i="1" l="1"/>
  <c r="K37" i="1"/>
  <c r="F38" i="1"/>
  <c r="F37" i="1"/>
  <c r="F36" i="1" l="1"/>
  <c r="E59" i="1"/>
  <c r="E58" i="1"/>
  <c r="F82" i="1" l="1"/>
  <c r="K39" i="1" l="1"/>
  <c r="F39" i="1"/>
  <c r="K17" i="1" l="1"/>
  <c r="F17" i="1"/>
  <c r="E32" i="1" l="1"/>
  <c r="E31" i="1"/>
  <c r="N30" i="1"/>
  <c r="M30" i="1"/>
  <c r="L30" i="1"/>
  <c r="K30" i="1"/>
  <c r="F30" i="1"/>
  <c r="E30" i="1" l="1"/>
  <c r="M7" i="1"/>
  <c r="M13" i="1" s="1"/>
  <c r="E9" i="1"/>
  <c r="E8" i="1" s="1"/>
  <c r="F64" i="1" l="1"/>
  <c r="K64" i="1"/>
  <c r="L64" i="1"/>
  <c r="F65" i="1"/>
  <c r="K65" i="1"/>
  <c r="L65" i="1"/>
  <c r="F66" i="1"/>
  <c r="K66" i="1"/>
  <c r="L66" i="1"/>
  <c r="F67" i="1"/>
  <c r="K67" i="1"/>
  <c r="L67" i="1"/>
  <c r="M67" i="1"/>
  <c r="N67" i="1"/>
  <c r="E68" i="1"/>
  <c r="E69" i="1"/>
  <c r="E70" i="1"/>
  <c r="K63" i="1" l="1"/>
  <c r="L63" i="1"/>
  <c r="F63" i="1"/>
  <c r="E66" i="1"/>
  <c r="E67" i="1"/>
  <c r="E65" i="1"/>
  <c r="E64" i="1"/>
  <c r="E63" i="1" l="1"/>
  <c r="M98" i="1"/>
  <c r="M99" i="1"/>
  <c r="F7" i="1" l="1"/>
  <c r="E7" i="1" s="1"/>
  <c r="F84" i="1" l="1"/>
  <c r="F83" i="1"/>
  <c r="N85" i="1" l="1"/>
  <c r="M85" i="1"/>
  <c r="L85" i="1"/>
  <c r="K85" i="1"/>
  <c r="F85" i="1"/>
  <c r="N74" i="1"/>
  <c r="M74" i="1"/>
  <c r="L74" i="1"/>
  <c r="K74" i="1"/>
  <c r="F74" i="1"/>
  <c r="N57" i="1"/>
  <c r="M57" i="1"/>
  <c r="L57" i="1"/>
  <c r="K57" i="1"/>
  <c r="F57" i="1"/>
  <c r="N51" i="1"/>
  <c r="M51" i="1"/>
  <c r="L51" i="1"/>
  <c r="K51" i="1"/>
  <c r="F51" i="1"/>
  <c r="N45" i="1"/>
  <c r="M45" i="1"/>
  <c r="L45" i="1"/>
  <c r="K45" i="1"/>
  <c r="F45" i="1"/>
  <c r="N24" i="1"/>
  <c r="M24" i="1"/>
  <c r="L24" i="1"/>
  <c r="K24" i="1"/>
  <c r="F24" i="1"/>
  <c r="N18" i="1"/>
  <c r="M18" i="1"/>
  <c r="L18" i="1"/>
  <c r="K18" i="1"/>
  <c r="F18" i="1"/>
  <c r="E57" i="1" l="1"/>
  <c r="E47" i="1"/>
  <c r="E46" i="1"/>
  <c r="E45" i="1" l="1"/>
  <c r="N96" i="1" l="1"/>
  <c r="M96" i="1"/>
  <c r="N97" i="1"/>
  <c r="M97" i="1"/>
  <c r="L37" i="1" l="1"/>
  <c r="E37" i="1" s="1"/>
  <c r="L93" i="1" l="1"/>
  <c r="L38" i="1"/>
  <c r="E38" i="1" s="1"/>
  <c r="L17" i="1"/>
  <c r="L16" i="1"/>
  <c r="L94" i="1" s="1"/>
  <c r="L8" i="1"/>
  <c r="L13" i="1" s="1"/>
  <c r="L36" i="1" l="1"/>
  <c r="L95" i="1"/>
  <c r="L92" i="1" s="1"/>
  <c r="L98" i="1"/>
  <c r="L97" i="1"/>
  <c r="L15" i="1"/>
  <c r="L99" i="1" l="1"/>
  <c r="L96" i="1" s="1"/>
  <c r="K16" i="1"/>
  <c r="E88" i="1" l="1"/>
  <c r="E87" i="1"/>
  <c r="E86" i="1"/>
  <c r="E84" i="1"/>
  <c r="E83" i="1"/>
  <c r="E82" i="1"/>
  <c r="F81" i="1"/>
  <c r="E77" i="1"/>
  <c r="E76" i="1"/>
  <c r="E75" i="1"/>
  <c r="K93" i="1"/>
  <c r="F93" i="1"/>
  <c r="E53" i="1"/>
  <c r="E52" i="1"/>
  <c r="E39" i="1"/>
  <c r="E26" i="1"/>
  <c r="E25" i="1"/>
  <c r="E20" i="1"/>
  <c r="E17" i="1" s="1"/>
  <c r="E19" i="1"/>
  <c r="F16" i="1"/>
  <c r="F94" i="1" s="1"/>
  <c r="F13" i="1"/>
  <c r="K8" i="1"/>
  <c r="K13" i="1" s="1"/>
  <c r="F95" i="1" l="1"/>
  <c r="F99" i="1" s="1"/>
  <c r="E13" i="1"/>
  <c r="K95" i="1"/>
  <c r="K99" i="1" s="1"/>
  <c r="K94" i="1"/>
  <c r="K98" i="1" s="1"/>
  <c r="F15" i="1"/>
  <c r="F98" i="1"/>
  <c r="E85" i="1"/>
  <c r="E51" i="1"/>
  <c r="E24" i="1"/>
  <c r="E18" i="1"/>
  <c r="E74" i="1"/>
  <c r="K36" i="1"/>
  <c r="E81" i="1"/>
  <c r="E16" i="1"/>
  <c r="F97" i="1"/>
  <c r="K97" i="1"/>
  <c r="E97" i="1" s="1"/>
  <c r="K15" i="1"/>
  <c r="E93" i="1"/>
  <c r="E99" i="1" l="1"/>
  <c r="E98" i="1"/>
  <c r="F96" i="1"/>
  <c r="F92" i="1"/>
  <c r="E95" i="1"/>
  <c r="E94" i="1"/>
  <c r="K92" i="1"/>
  <c r="K96" i="1"/>
  <c r="E36" i="1"/>
  <c r="E15" i="1"/>
  <c r="E92" i="1" l="1"/>
  <c r="E96" i="1" l="1"/>
</calcChain>
</file>

<file path=xl/sharedStrings.xml><?xml version="1.0" encoding="utf-8"?>
<sst xmlns="http://schemas.openxmlformats.org/spreadsheetml/2006/main" count="357" uniqueCount="84">
  <si>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</si>
  <si>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</si>
  <si>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</si>
  <si>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</si>
  <si>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</si>
  <si>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</si>
  <si>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</si>
  <si>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1.</t>
  </si>
  <si>
    <t>2.</t>
  </si>
  <si>
    <t>Итого по муниципальной программе</t>
  </si>
  <si>
    <t>Всего
(тыс. руб.)</t>
  </si>
  <si>
    <t>Перечень мероприятий муниципальной программы Одинцовского городского округа Московской области «Строительство объектов социальной инфраструктуры»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</si>
  <si>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
</t>
    </r>
  </si>
  <si>
    <t>1.1.</t>
  </si>
  <si>
    <t>Средства бюджета Московской области</t>
  </si>
  <si>
    <t>1.2.</t>
  </si>
  <si>
    <t>Средства бюджета Российской Федерации</t>
  </si>
  <si>
    <t>2.2.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</si>
  <si>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общего образования 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</si>
  <si>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01.01. 
</t>
    </r>
    <r>
      <rPr>
        <sz val="12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</si>
  <si>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дошкольного образования</t>
    </r>
  </si>
  <si>
    <t>2.3.</t>
  </si>
  <si>
    <t>2.4.</t>
  </si>
  <si>
    <t>2023-2027 годы</t>
  </si>
  <si>
    <t>2023-2025 годы</t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</si>
  <si>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
Проектирование и строительство дошкольных образовательных организаций в целях синхронизации с жилой застройкой</t>
    </r>
  </si>
  <si>
    <t>Управление капитального строительства</t>
  </si>
  <si>
    <t>2.1.</t>
  </si>
  <si>
    <t>4.</t>
  </si>
  <si>
    <t>Объем финансирования по годам (тыс. руб.)</t>
  </si>
  <si>
    <r>
      <rPr>
        <b/>
        <sz val="12"/>
        <color theme="1"/>
        <rFont val="Times New Roman"/>
        <family val="1"/>
        <charset val="204"/>
      </rPr>
      <t>Основное мероприятие Р2. 
"</t>
    </r>
    <r>
      <rPr>
        <sz val="12"/>
        <color theme="1"/>
        <rFont val="Times New Roman"/>
        <family val="1"/>
        <charset val="204"/>
      </rPr>
      <t>Содействие занятости"</t>
    </r>
  </si>
  <si>
    <r>
      <rPr>
        <b/>
        <sz val="12"/>
        <color theme="1"/>
        <rFont val="Times New Roman"/>
        <family val="1"/>
        <charset val="204"/>
      </rPr>
      <t xml:space="preserve">Основное мероприятие Е1. 
</t>
    </r>
    <r>
      <rPr>
        <sz val="12"/>
        <color theme="1"/>
        <rFont val="Times New Roman"/>
        <family val="1"/>
        <charset val="204"/>
      </rPr>
      <t>«Современная школа»</t>
    </r>
  </si>
  <si>
    <t>Всего</t>
  </si>
  <si>
    <t>В том числе по кварталам:</t>
  </si>
  <si>
    <t>I</t>
  </si>
  <si>
    <t>II</t>
  </si>
  <si>
    <t>III</t>
  </si>
  <si>
    <t>IV</t>
  </si>
  <si>
    <t>Введены в эксплуатацию объекты  культуры муниципальной собственности, единиц</t>
  </si>
  <si>
    <t>Введены в эксплуатацию объекты дошкольного образования, единиц</t>
  </si>
  <si>
    <t>Введены в эксплуатацию объекты дошкольных образовательных организаций в целях синхронизации с жилой застройкой, единиц</t>
  </si>
  <si>
    <t xml:space="preserve">Введены в эксплуатацию объекты общего образования в целях обеспечения односменного режима обучения,  единиц </t>
  </si>
  <si>
    <t>Введены в эксплуатацию объекты общего образования, единиц</t>
  </si>
  <si>
    <t xml:space="preserve">Введены в эксплуатацию объекты общего образования в целях синхронизации с жилой застройкой, единиц </t>
  </si>
  <si>
    <t>Введены в эксплуатацию объекты общего образования в рамках реализации мероприятий по модернизации инфраструктуры общего образования в отдельных субъектах Российской Федерации, единиц</t>
  </si>
  <si>
    <t xml:space="preserve">Введены в эксплуатацию объекты для создания дополнительных мест 
в общеобразовательных организациях в связи с ростом числа учащихся вызванным демографическим фактором, единиц
</t>
  </si>
  <si>
    <t>Введены в эксплуатацию объекты дошкольного образования  с ясельными группами, единиц</t>
  </si>
  <si>
    <t>-</t>
  </si>
  <si>
    <t>Подпрограмма 2 "Строительство (реконструкция) объектов культуры"</t>
  </si>
  <si>
    <t>Подпрограмма 3 "Строительство (реконструкция) объектов образования"</t>
  </si>
  <si>
    <t>2023 год</t>
  </si>
  <si>
    <t>2023-2024 годы</t>
  </si>
  <si>
    <t>4.1.</t>
  </si>
  <si>
    <t>4.2.</t>
  </si>
  <si>
    <t>5.</t>
  </si>
  <si>
    <t>5.1</t>
  </si>
  <si>
    <t>Согласовано:</t>
  </si>
  <si>
    <t>Начальник Управления бухгалтерского учета и отчетности</t>
  </si>
  <si>
    <t>Н.А. Стародубова</t>
  </si>
  <si>
    <t>Администрации Одинцовского городского округа,</t>
  </si>
  <si>
    <t>Главный бухгалтер</t>
  </si>
  <si>
    <t>1.3</t>
  </si>
  <si>
    <r>
      <rPr>
        <b/>
        <i/>
        <sz val="12"/>
        <color theme="1"/>
        <rFont val="Times New Roman"/>
        <family val="1"/>
        <charset val="204"/>
      </rPr>
      <t>Мероприятие 01.05.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дошкольного образования муниципальной собственности
</t>
    </r>
  </si>
  <si>
    <t>2024 год</t>
  </si>
  <si>
    <t>2025 год</t>
  </si>
  <si>
    <t>2026 год</t>
  </si>
  <si>
    <t>2027 гол</t>
  </si>
  <si>
    <t xml:space="preserve">Введены в эксплуатацию объекты дошкольного образования муниципальной собственности, единиц </t>
  </si>
  <si>
    <t>Введены в эксплуатацию объекты общего образования муниципальной собственности, единиц</t>
  </si>
  <si>
    <t>2027 год</t>
  </si>
  <si>
    <r>
      <t xml:space="preserve">Мероприятие 01.01. 
</t>
    </r>
    <r>
      <rPr>
        <sz val="12"/>
        <color theme="1"/>
        <rFont val="Times New Roman"/>
        <family val="1"/>
        <charset val="204"/>
      </rPr>
      <t>Строительство (реконструкция) объектов культуры муниципальной собственности</t>
    </r>
  </si>
  <si>
    <t>Итого по подпрограмме 2:</t>
  </si>
  <si>
    <r>
      <rPr>
        <b/>
        <i/>
        <sz val="12"/>
        <color theme="1"/>
        <rFont val="Times New Roman"/>
        <family val="1"/>
        <charset val="204"/>
      </rPr>
      <t xml:space="preserve">Мероприятие 02.02. 
</t>
    </r>
    <r>
      <rPr>
        <sz val="12"/>
        <color theme="1"/>
        <rFont val="Times New Roman"/>
        <family val="1"/>
        <charset val="204"/>
      </rPr>
      <t>Строительство (реконструкция) объектов общего образования муниципальной собственности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</si>
  <si>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02.03.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</si>
  <si>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02.04. 
</t>
    </r>
    <r>
      <rPr>
        <sz val="12"/>
        <color theme="1"/>
        <rFont val="Times New Roman"/>
        <family val="1"/>
        <charset val="204"/>
      </rPr>
      <t xml:space="preserve">Капитальные вложения в общеобразовательные организации в целях обеспечения односменного режима обучения       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</si>
  <si>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02.05.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 в целях синхронизации с жилой застройкой                 
</t>
    </r>
  </si>
  <si>
    <r>
      <rPr>
        <b/>
        <i/>
        <sz val="12"/>
        <color theme="1"/>
        <rFont val="Times New Roman"/>
        <family val="1"/>
        <charset val="204"/>
      </rPr>
      <t>Мероприятие Е1.02.</t>
    </r>
    <r>
      <rPr>
        <sz val="12"/>
        <color theme="1"/>
        <rFont val="Times New Roman"/>
        <family val="1"/>
        <charset val="204"/>
      </rPr>
      <t xml:space="preserve"> 
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</si>
  <si>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rPr>
        <b/>
        <i/>
        <sz val="12"/>
        <color theme="1"/>
        <rFont val="Times New Roman"/>
        <family val="1"/>
        <charset val="204"/>
      </rPr>
      <t>Мероприятие Е1.04.</t>
    </r>
    <r>
      <rPr>
        <sz val="12"/>
        <color theme="1"/>
        <rFont val="Times New Roman"/>
        <family val="1"/>
        <charset val="204"/>
      </rPr>
      <t xml:space="preserve">
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
</t>
    </r>
  </si>
  <si>
    <r>
      <rPr>
        <b/>
        <i/>
        <sz val="12"/>
        <color theme="1"/>
        <rFont val="Times New Roman"/>
        <family val="1"/>
        <charset val="204"/>
      </rPr>
      <t>Мероприятие Р2.01</t>
    </r>
    <r>
      <rPr>
        <sz val="12"/>
        <color theme="1"/>
        <rFont val="Times New Roman"/>
        <family val="1"/>
        <charset val="204"/>
      </rPr>
      <t>. 
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</si>
  <si>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t>Итого по подпрограмме 3:</t>
  </si>
  <si>
    <t xml:space="preserve">Приложение 1
к постановлению Администрации
Одинцовского городского округа
Московской области
от _________________№ ________                           «Приложение 1 к муниципальной программе
</t>
  </si>
  <si>
    <t>».</t>
  </si>
  <si>
    <t>И.о. начальника Управления капитального строительства</t>
  </si>
  <si>
    <t>В.Р. Фахретдинов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</si>
</sst>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165" fontId="3" fillId="0" borderId="9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left" vertical="top" wrapText="1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165" fontId="2" fillId="6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49" fontId="8" fillId="0" borderId="0" xfId="0" applyNumberFormat="1" applyFont="1" applyFill="1" applyAlignment="1">
      <alignment vertical="top"/>
    </xf>
    <xf numFmtId="164" fontId="8" fillId="0" borderId="0" xfId="0" applyNumberFormat="1" applyFont="1" applyFill="1"/>
    <xf numFmtId="164" fontId="8" fillId="0" borderId="0" xfId="0" applyNumberFormat="1" applyFont="1" applyFill="1" applyBorder="1"/>
    <xf numFmtId="164" fontId="1" fillId="0" borderId="0" xfId="0" applyNumberFormat="1" applyFont="1" applyFill="1"/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Border="1"/>
    <xf numFmtId="0" fontId="3" fillId="4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wrapText="1"/>
    </xf>
    <xf numFmtId="0" fontId="0" fillId="6" borderId="5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top" wrapText="1"/>
    </xf>
    <xf numFmtId="0" fontId="0" fillId="6" borderId="5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165" fontId="2" fillId="6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7"/>
  <sheetViews>
    <sheetView tabSelected="1" view="pageBreakPreview" topLeftCell="A85" zoomScale="70" zoomScaleNormal="70" zoomScaleSheetLayoutView="70" workbookViewId="0">
      <selection activeCell="K93" sqref="K93"/>
    </sheetView>
  </sheetViews>
  <sheetFormatPr defaultColWidth="8.85546875" defaultRowHeight="15" x14ac:dyDescent="0.25"/>
  <cols>
    <col min="1" max="1" width="5.85546875" style="31" customWidth="1"/>
    <col min="2" max="2" width="44.5703125" style="31" customWidth="1"/>
    <col min="3" max="3" width="19.7109375" style="31" customWidth="1"/>
    <col min="4" max="4" width="24.5703125" style="32" customWidth="1"/>
    <col min="5" max="5" width="20.28515625" style="31" customWidth="1"/>
    <col min="6" max="6" width="7.140625" style="31" customWidth="1"/>
    <col min="7" max="7" width="6" style="31" customWidth="1"/>
    <col min="8" max="8" width="6.140625" style="31" customWidth="1"/>
    <col min="9" max="9" width="6.5703125" style="31" customWidth="1"/>
    <col min="10" max="10" width="7" style="28" customWidth="1"/>
    <col min="11" max="14" width="19.140625" style="33" customWidth="1"/>
    <col min="15" max="15" width="20.5703125" style="31" customWidth="1"/>
    <col min="16" max="77" width="8.85546875" style="10"/>
    <col min="78" max="16384" width="8.85546875" style="1"/>
  </cols>
  <sheetData>
    <row r="1" spans="1:77" ht="117" customHeight="1" x14ac:dyDescent="0.25">
      <c r="A1" s="26"/>
      <c r="B1" s="26"/>
      <c r="C1" s="26"/>
      <c r="D1" s="27"/>
      <c r="E1" s="26"/>
      <c r="F1" s="26"/>
      <c r="G1" s="26"/>
      <c r="H1" s="26"/>
      <c r="I1" s="26"/>
      <c r="K1" s="28"/>
      <c r="L1" s="28"/>
      <c r="M1" s="62" t="s">
        <v>80</v>
      </c>
      <c r="N1" s="62"/>
      <c r="O1" s="62"/>
    </row>
    <row r="2" spans="1:77" ht="35.450000000000003" customHeight="1" x14ac:dyDescent="0.25">
      <c r="A2" s="12"/>
      <c r="B2" s="118" t="s">
        <v>11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77" ht="55.9" customHeight="1" x14ac:dyDescent="0.25">
      <c r="A3" s="116" t="s">
        <v>0</v>
      </c>
      <c r="B3" s="116" t="s">
        <v>1</v>
      </c>
      <c r="C3" s="116" t="s">
        <v>2</v>
      </c>
      <c r="D3" s="116" t="s">
        <v>3</v>
      </c>
      <c r="E3" s="116" t="s">
        <v>10</v>
      </c>
      <c r="F3" s="117" t="s">
        <v>29</v>
      </c>
      <c r="G3" s="68"/>
      <c r="H3" s="68"/>
      <c r="I3" s="68"/>
      <c r="J3" s="68"/>
      <c r="K3" s="68"/>
      <c r="L3" s="68"/>
      <c r="M3" s="68"/>
      <c r="N3" s="69"/>
      <c r="O3" s="116" t="s">
        <v>4</v>
      </c>
    </row>
    <row r="4" spans="1:77" ht="23.45" customHeight="1" x14ac:dyDescent="0.25">
      <c r="A4" s="116"/>
      <c r="B4" s="116"/>
      <c r="C4" s="116"/>
      <c r="D4" s="116"/>
      <c r="E4" s="116"/>
      <c r="F4" s="117">
        <v>2023</v>
      </c>
      <c r="G4" s="68"/>
      <c r="H4" s="68"/>
      <c r="I4" s="68"/>
      <c r="J4" s="69"/>
      <c r="K4" s="57">
        <v>2024</v>
      </c>
      <c r="L4" s="57">
        <v>2025</v>
      </c>
      <c r="M4" s="57">
        <v>2026</v>
      </c>
      <c r="N4" s="57">
        <v>2027</v>
      </c>
      <c r="O4" s="116"/>
    </row>
    <row r="5" spans="1:77" ht="23.45" customHeight="1" x14ac:dyDescent="0.2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117">
        <v>6</v>
      </c>
      <c r="G5" s="68"/>
      <c r="H5" s="68"/>
      <c r="I5" s="68"/>
      <c r="J5" s="69"/>
      <c r="K5" s="57">
        <v>7</v>
      </c>
      <c r="L5" s="57">
        <v>8</v>
      </c>
      <c r="M5" s="57">
        <v>9</v>
      </c>
      <c r="N5" s="57">
        <v>11</v>
      </c>
      <c r="O5" s="57">
        <v>12</v>
      </c>
    </row>
    <row r="6" spans="1:77" s="3" customFormat="1" ht="22.9" customHeight="1" x14ac:dyDescent="0.25">
      <c r="A6" s="57"/>
      <c r="B6" s="110" t="s">
        <v>48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s="3" customFormat="1" ht="22.9" customHeight="1" x14ac:dyDescent="0.25">
      <c r="A7" s="96" t="s">
        <v>7</v>
      </c>
      <c r="B7" s="122" t="s">
        <v>12</v>
      </c>
      <c r="C7" s="125" t="s">
        <v>23</v>
      </c>
      <c r="D7" s="52" t="s">
        <v>5</v>
      </c>
      <c r="E7" s="18">
        <f>F7+K7+L7+M7+N7</f>
        <v>8413.4709999999995</v>
      </c>
      <c r="F7" s="115">
        <f>SUM(K7:L7)</f>
        <v>0</v>
      </c>
      <c r="G7" s="68"/>
      <c r="H7" s="68"/>
      <c r="I7" s="68"/>
      <c r="J7" s="69"/>
      <c r="K7" s="18">
        <v>0</v>
      </c>
      <c r="L7" s="18">
        <v>0</v>
      </c>
      <c r="M7" s="18">
        <f>M8</f>
        <v>0</v>
      </c>
      <c r="N7" s="15">
        <f>N8</f>
        <v>8413.4709999999995</v>
      </c>
      <c r="O7" s="12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</row>
    <row r="8" spans="1:77" ht="53.45" customHeight="1" x14ac:dyDescent="0.25">
      <c r="A8" s="124"/>
      <c r="B8" s="123"/>
      <c r="C8" s="126"/>
      <c r="D8" s="21" t="s">
        <v>6</v>
      </c>
      <c r="E8" s="18">
        <f>E9</f>
        <v>8413.4709999999995</v>
      </c>
      <c r="F8" s="115">
        <v>0</v>
      </c>
      <c r="G8" s="68"/>
      <c r="H8" s="68"/>
      <c r="I8" s="68"/>
      <c r="J8" s="69"/>
      <c r="K8" s="16">
        <f>K9</f>
        <v>0</v>
      </c>
      <c r="L8" s="16">
        <f>L9</f>
        <v>0</v>
      </c>
      <c r="M8" s="15">
        <v>0</v>
      </c>
      <c r="N8" s="15">
        <f>N9</f>
        <v>8413.4709999999995</v>
      </c>
      <c r="O8" s="127"/>
    </row>
    <row r="9" spans="1:77" ht="60.75" customHeight="1" x14ac:dyDescent="0.25">
      <c r="A9" s="47" t="s">
        <v>13</v>
      </c>
      <c r="B9" s="58" t="s">
        <v>70</v>
      </c>
      <c r="C9" s="50" t="s">
        <v>23</v>
      </c>
      <c r="D9" s="48" t="s">
        <v>6</v>
      </c>
      <c r="E9" s="6">
        <f>F9+K9+L9+M9+N9</f>
        <v>8413.4709999999995</v>
      </c>
      <c r="F9" s="67">
        <v>0</v>
      </c>
      <c r="G9" s="68"/>
      <c r="H9" s="68"/>
      <c r="I9" s="68"/>
      <c r="J9" s="69"/>
      <c r="K9" s="5">
        <v>0</v>
      </c>
      <c r="L9" s="5">
        <v>0</v>
      </c>
      <c r="M9" s="61">
        <v>0</v>
      </c>
      <c r="N9" s="61">
        <v>8413.4709999999995</v>
      </c>
      <c r="O9" s="47" t="s">
        <v>26</v>
      </c>
    </row>
    <row r="10" spans="1:77" ht="21" customHeight="1" x14ac:dyDescent="0.25">
      <c r="A10" s="81"/>
      <c r="B10" s="128" t="s">
        <v>38</v>
      </c>
      <c r="C10" s="81"/>
      <c r="D10" s="75"/>
      <c r="E10" s="105" t="s">
        <v>32</v>
      </c>
      <c r="F10" s="105" t="s">
        <v>50</v>
      </c>
      <c r="G10" s="107" t="s">
        <v>33</v>
      </c>
      <c r="H10" s="108"/>
      <c r="I10" s="108"/>
      <c r="J10" s="109"/>
      <c r="K10" s="63" t="s">
        <v>63</v>
      </c>
      <c r="L10" s="63" t="s">
        <v>64</v>
      </c>
      <c r="M10" s="63" t="s">
        <v>65</v>
      </c>
      <c r="N10" s="63" t="s">
        <v>66</v>
      </c>
      <c r="O10" s="65"/>
    </row>
    <row r="11" spans="1:77" ht="31.5" customHeight="1" x14ac:dyDescent="0.25">
      <c r="A11" s="82"/>
      <c r="B11" s="129"/>
      <c r="C11" s="82"/>
      <c r="D11" s="76"/>
      <c r="E11" s="106"/>
      <c r="F11" s="106"/>
      <c r="G11" s="61" t="s">
        <v>34</v>
      </c>
      <c r="H11" s="61" t="s">
        <v>35</v>
      </c>
      <c r="I11" s="61" t="s">
        <v>36</v>
      </c>
      <c r="J11" s="61" t="s">
        <v>37</v>
      </c>
      <c r="K11" s="64"/>
      <c r="L11" s="64"/>
      <c r="M11" s="64"/>
      <c r="N11" s="64"/>
      <c r="O11" s="66"/>
    </row>
    <row r="12" spans="1:77" ht="29.45" customHeight="1" x14ac:dyDescent="0.25">
      <c r="A12" s="112"/>
      <c r="B12" s="106"/>
      <c r="C12" s="112"/>
      <c r="D12" s="106"/>
      <c r="E12" s="22">
        <v>1</v>
      </c>
      <c r="F12" s="6" t="s">
        <v>47</v>
      </c>
      <c r="G12" s="6" t="s">
        <v>47</v>
      </c>
      <c r="H12" s="6" t="s">
        <v>47</v>
      </c>
      <c r="I12" s="6" t="s">
        <v>47</v>
      </c>
      <c r="J12" s="61" t="s">
        <v>47</v>
      </c>
      <c r="K12" s="6" t="s">
        <v>47</v>
      </c>
      <c r="L12" s="22" t="s">
        <v>47</v>
      </c>
      <c r="M12" s="22" t="s">
        <v>47</v>
      </c>
      <c r="N12" s="23">
        <v>1</v>
      </c>
      <c r="O12" s="66"/>
    </row>
    <row r="13" spans="1:77" s="4" customFormat="1" ht="51.6" customHeight="1" x14ac:dyDescent="0.25">
      <c r="A13" s="20"/>
      <c r="B13" s="19" t="s">
        <v>71</v>
      </c>
      <c r="C13" s="54" t="s">
        <v>23</v>
      </c>
      <c r="D13" s="2" t="s">
        <v>6</v>
      </c>
      <c r="E13" s="60">
        <f>F13+K13+L13+M13+N13</f>
        <v>8413.4709999999995</v>
      </c>
      <c r="F13" s="93">
        <f>F8</f>
        <v>0</v>
      </c>
      <c r="G13" s="68"/>
      <c r="H13" s="68"/>
      <c r="I13" s="68"/>
      <c r="J13" s="69"/>
      <c r="K13" s="53">
        <f>K8</f>
        <v>0</v>
      </c>
      <c r="L13" s="53">
        <f>L8</f>
        <v>0</v>
      </c>
      <c r="M13" s="60">
        <f>M7</f>
        <v>0</v>
      </c>
      <c r="N13" s="60">
        <f>N7</f>
        <v>8413.4709999999995</v>
      </c>
      <c r="O13" s="5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3" customFormat="1" ht="24" customHeight="1" x14ac:dyDescent="0.25">
      <c r="A14" s="11"/>
      <c r="B14" s="110" t="s">
        <v>49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ht="22.9" customHeight="1" x14ac:dyDescent="0.25">
      <c r="A15" s="119" t="s">
        <v>7</v>
      </c>
      <c r="B15" s="90" t="s">
        <v>20</v>
      </c>
      <c r="C15" s="96" t="s">
        <v>50</v>
      </c>
      <c r="D15" s="52" t="s">
        <v>5</v>
      </c>
      <c r="E15" s="14">
        <f>SUM(F15:K15)</f>
        <v>535087.67917000002</v>
      </c>
      <c r="F15" s="102">
        <f>F16+F17</f>
        <v>449835.13916999998</v>
      </c>
      <c r="G15" s="68"/>
      <c r="H15" s="68"/>
      <c r="I15" s="68"/>
      <c r="J15" s="69"/>
      <c r="K15" s="16">
        <f>SUM(K16:K17)</f>
        <v>85252.540000000008</v>
      </c>
      <c r="L15" s="16">
        <f>SUM(L16:L17)</f>
        <v>0</v>
      </c>
      <c r="M15" s="15">
        <v>0</v>
      </c>
      <c r="N15" s="15">
        <v>0</v>
      </c>
      <c r="O15" s="96"/>
    </row>
    <row r="16" spans="1:77" ht="43.15" customHeight="1" x14ac:dyDescent="0.25">
      <c r="A16" s="120"/>
      <c r="B16" s="91"/>
      <c r="C16" s="113"/>
      <c r="D16" s="52" t="s">
        <v>14</v>
      </c>
      <c r="E16" s="15">
        <f>SUM(F16:K16)</f>
        <v>465032.10000000003</v>
      </c>
      <c r="F16" s="102">
        <f>SUM(F19+F25)</f>
        <v>391772.89</v>
      </c>
      <c r="G16" s="68"/>
      <c r="H16" s="68"/>
      <c r="I16" s="68"/>
      <c r="J16" s="69"/>
      <c r="K16" s="15">
        <f>SUM(K19+K25)</f>
        <v>73259.210000000006</v>
      </c>
      <c r="L16" s="15">
        <f>SUM(L19+L25)</f>
        <v>0</v>
      </c>
      <c r="M16" s="15">
        <v>0</v>
      </c>
      <c r="N16" s="15">
        <v>0</v>
      </c>
      <c r="O16" s="97"/>
    </row>
    <row r="17" spans="1:77" ht="54.6" customHeight="1" x14ac:dyDescent="0.25">
      <c r="A17" s="121"/>
      <c r="B17" s="92"/>
      <c r="C17" s="114"/>
      <c r="D17" s="52" t="s">
        <v>6</v>
      </c>
      <c r="E17" s="15">
        <f>SUM(E20+E26+E30)</f>
        <v>70055.579169999997</v>
      </c>
      <c r="F17" s="102">
        <f>SUM(F20+F26+F32)</f>
        <v>58062.249169999996</v>
      </c>
      <c r="G17" s="103"/>
      <c r="H17" s="103"/>
      <c r="I17" s="103"/>
      <c r="J17" s="104"/>
      <c r="K17" s="15">
        <f>K20+K26+K32</f>
        <v>11993.33</v>
      </c>
      <c r="L17" s="15">
        <f>L20</f>
        <v>0</v>
      </c>
      <c r="M17" s="15">
        <v>0</v>
      </c>
      <c r="N17" s="15">
        <v>0</v>
      </c>
      <c r="O17" s="11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2.15" customHeight="1" x14ac:dyDescent="0.25">
      <c r="A18" s="78" t="s">
        <v>13</v>
      </c>
      <c r="B18" s="75" t="s">
        <v>19</v>
      </c>
      <c r="C18" s="81" t="s">
        <v>50</v>
      </c>
      <c r="D18" s="49" t="s">
        <v>5</v>
      </c>
      <c r="E18" s="61">
        <f t="shared" ref="E18:N18" si="0">E19+E20</f>
        <v>0</v>
      </c>
      <c r="F18" s="67">
        <f>F19+F20</f>
        <v>0</v>
      </c>
      <c r="G18" s="68"/>
      <c r="H18" s="68"/>
      <c r="I18" s="68"/>
      <c r="J18" s="69"/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81" t="s">
        <v>26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43.15" customHeight="1" x14ac:dyDescent="0.25">
      <c r="A19" s="79"/>
      <c r="B19" s="76"/>
      <c r="C19" s="82"/>
      <c r="D19" s="49" t="s">
        <v>14</v>
      </c>
      <c r="E19" s="61">
        <f>SUM(F19:K19)</f>
        <v>0</v>
      </c>
      <c r="F19" s="67">
        <v>0</v>
      </c>
      <c r="G19" s="68"/>
      <c r="H19" s="68"/>
      <c r="I19" s="68"/>
      <c r="J19" s="69"/>
      <c r="K19" s="61">
        <v>0</v>
      </c>
      <c r="L19" s="61">
        <v>0</v>
      </c>
      <c r="M19" s="61">
        <v>0</v>
      </c>
      <c r="N19" s="61">
        <v>0</v>
      </c>
      <c r="O19" s="87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51.6" customHeight="1" x14ac:dyDescent="0.25">
      <c r="A20" s="80"/>
      <c r="B20" s="77"/>
      <c r="C20" s="83"/>
      <c r="D20" s="49" t="s">
        <v>6</v>
      </c>
      <c r="E20" s="61">
        <f>SUM(F20:K20)</f>
        <v>0</v>
      </c>
      <c r="F20" s="67">
        <v>0</v>
      </c>
      <c r="G20" s="68"/>
      <c r="H20" s="68"/>
      <c r="I20" s="68"/>
      <c r="J20" s="69"/>
      <c r="K20" s="61">
        <v>0</v>
      </c>
      <c r="L20" s="61">
        <v>0</v>
      </c>
      <c r="M20" s="61">
        <v>0</v>
      </c>
      <c r="N20" s="61">
        <v>0</v>
      </c>
      <c r="O20" s="11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29.45" customHeight="1" x14ac:dyDescent="0.25">
      <c r="A21" s="65"/>
      <c r="B21" s="84" t="s">
        <v>39</v>
      </c>
      <c r="C21" s="65"/>
      <c r="D21" s="71"/>
      <c r="E21" s="73" t="s">
        <v>32</v>
      </c>
      <c r="F21" s="73" t="s">
        <v>50</v>
      </c>
      <c r="G21" s="74" t="s">
        <v>33</v>
      </c>
      <c r="H21" s="74"/>
      <c r="I21" s="74"/>
      <c r="J21" s="74"/>
      <c r="K21" s="63" t="s">
        <v>63</v>
      </c>
      <c r="L21" s="63" t="s">
        <v>64</v>
      </c>
      <c r="M21" s="63" t="s">
        <v>65</v>
      </c>
      <c r="N21" s="63" t="s">
        <v>69</v>
      </c>
      <c r="O21" s="6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33" customHeight="1" x14ac:dyDescent="0.25">
      <c r="A22" s="65"/>
      <c r="B22" s="84"/>
      <c r="C22" s="65"/>
      <c r="D22" s="71"/>
      <c r="E22" s="72"/>
      <c r="F22" s="72"/>
      <c r="G22" s="61" t="s">
        <v>34</v>
      </c>
      <c r="H22" s="61" t="s">
        <v>35</v>
      </c>
      <c r="I22" s="61" t="s">
        <v>36</v>
      </c>
      <c r="J22" s="61" t="s">
        <v>37</v>
      </c>
      <c r="K22" s="64"/>
      <c r="L22" s="64"/>
      <c r="M22" s="64"/>
      <c r="N22" s="64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9.25" customHeight="1" x14ac:dyDescent="0.25">
      <c r="A23" s="66"/>
      <c r="B23" s="72"/>
      <c r="C23" s="66"/>
      <c r="D23" s="72"/>
      <c r="E23" s="24" t="s">
        <v>47</v>
      </c>
      <c r="F23" s="22" t="s">
        <v>47</v>
      </c>
      <c r="G23" s="22" t="s">
        <v>47</v>
      </c>
      <c r="H23" s="22" t="s">
        <v>47</v>
      </c>
      <c r="I23" s="22" t="s">
        <v>47</v>
      </c>
      <c r="J23" s="23" t="s">
        <v>47</v>
      </c>
      <c r="K23" s="23" t="s">
        <v>47</v>
      </c>
      <c r="L23" s="23" t="s">
        <v>47</v>
      </c>
      <c r="M23" s="23" t="s">
        <v>47</v>
      </c>
      <c r="N23" s="23" t="s">
        <v>47</v>
      </c>
      <c r="O23" s="6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25.9" customHeight="1" x14ac:dyDescent="0.25">
      <c r="A24" s="78" t="s">
        <v>15</v>
      </c>
      <c r="B24" s="75" t="s">
        <v>25</v>
      </c>
      <c r="C24" s="141" t="s">
        <v>50</v>
      </c>
      <c r="D24" s="48" t="s">
        <v>5</v>
      </c>
      <c r="E24" s="61">
        <f>E25+E26</f>
        <v>534746.39</v>
      </c>
      <c r="F24" s="156">
        <f>F25+F26</f>
        <v>449493.85000000003</v>
      </c>
      <c r="G24" s="157"/>
      <c r="H24" s="157"/>
      <c r="I24" s="157"/>
      <c r="J24" s="157"/>
      <c r="K24" s="161">
        <f>K25+K26</f>
        <v>85252.540000000008</v>
      </c>
      <c r="L24" s="61">
        <f>L25+L26</f>
        <v>0</v>
      </c>
      <c r="M24" s="61">
        <f>M25+M26</f>
        <v>0</v>
      </c>
      <c r="N24" s="61">
        <f>N25+N26</f>
        <v>0</v>
      </c>
      <c r="O24" s="81" t="s">
        <v>26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s="3" customFormat="1" ht="37.9" customHeight="1" x14ac:dyDescent="0.25">
      <c r="A25" s="79"/>
      <c r="B25" s="76"/>
      <c r="C25" s="142"/>
      <c r="D25" s="48" t="s">
        <v>14</v>
      </c>
      <c r="E25" s="61">
        <f>SUM(F25:K25)</f>
        <v>465032.10000000003</v>
      </c>
      <c r="F25" s="156">
        <v>391772.89</v>
      </c>
      <c r="G25" s="157"/>
      <c r="H25" s="157"/>
      <c r="I25" s="157"/>
      <c r="J25" s="157"/>
      <c r="K25" s="161">
        <v>73259.210000000006</v>
      </c>
      <c r="L25" s="61">
        <v>0</v>
      </c>
      <c r="M25" s="61">
        <v>0</v>
      </c>
      <c r="N25" s="61">
        <v>0</v>
      </c>
      <c r="O25" s="87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</row>
    <row r="26" spans="1:77" s="3" customFormat="1" ht="54" customHeight="1" x14ac:dyDescent="0.25">
      <c r="A26" s="80"/>
      <c r="B26" s="77"/>
      <c r="C26" s="143"/>
      <c r="D26" s="49" t="s">
        <v>6</v>
      </c>
      <c r="E26" s="61">
        <f>SUM(F26:K26)</f>
        <v>69714.289999999994</v>
      </c>
      <c r="F26" s="158">
        <v>57720.959999999999</v>
      </c>
      <c r="G26" s="159"/>
      <c r="H26" s="159"/>
      <c r="I26" s="159"/>
      <c r="J26" s="160"/>
      <c r="K26" s="161">
        <v>11993.33</v>
      </c>
      <c r="L26" s="61">
        <v>0</v>
      </c>
      <c r="M26" s="61">
        <v>0</v>
      </c>
      <c r="N26" s="61">
        <v>0</v>
      </c>
      <c r="O26" s="1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</row>
    <row r="27" spans="1:77" s="3" customFormat="1" ht="22.9" customHeight="1" x14ac:dyDescent="0.25">
      <c r="A27" s="65"/>
      <c r="B27" s="84" t="s">
        <v>40</v>
      </c>
      <c r="C27" s="65"/>
      <c r="D27" s="71"/>
      <c r="E27" s="73" t="s">
        <v>32</v>
      </c>
      <c r="F27" s="73" t="s">
        <v>50</v>
      </c>
      <c r="G27" s="74" t="s">
        <v>33</v>
      </c>
      <c r="H27" s="74"/>
      <c r="I27" s="74"/>
      <c r="J27" s="74"/>
      <c r="K27" s="63" t="s">
        <v>63</v>
      </c>
      <c r="L27" s="63" t="s">
        <v>64</v>
      </c>
      <c r="M27" s="63" t="s">
        <v>65</v>
      </c>
      <c r="N27" s="63" t="s">
        <v>69</v>
      </c>
      <c r="O27" s="6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</row>
    <row r="28" spans="1:77" s="3" customFormat="1" ht="19.899999999999999" customHeight="1" x14ac:dyDescent="0.25">
      <c r="A28" s="65"/>
      <c r="B28" s="84"/>
      <c r="C28" s="65"/>
      <c r="D28" s="71"/>
      <c r="E28" s="72"/>
      <c r="F28" s="72"/>
      <c r="G28" s="61" t="s">
        <v>34</v>
      </c>
      <c r="H28" s="61" t="s">
        <v>35</v>
      </c>
      <c r="I28" s="61" t="s">
        <v>36</v>
      </c>
      <c r="J28" s="61" t="s">
        <v>37</v>
      </c>
      <c r="K28" s="64"/>
      <c r="L28" s="64"/>
      <c r="M28" s="64"/>
      <c r="N28" s="64"/>
      <c r="O28" s="66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</row>
    <row r="29" spans="1:77" s="3" customFormat="1" ht="33.75" customHeight="1" x14ac:dyDescent="0.25">
      <c r="A29" s="66"/>
      <c r="B29" s="72"/>
      <c r="C29" s="66"/>
      <c r="D29" s="72"/>
      <c r="E29" s="24">
        <v>1</v>
      </c>
      <c r="F29" s="22">
        <v>1</v>
      </c>
      <c r="G29" s="22" t="s">
        <v>47</v>
      </c>
      <c r="H29" s="22" t="s">
        <v>47</v>
      </c>
      <c r="I29" s="22">
        <v>1</v>
      </c>
      <c r="J29" s="23">
        <v>1</v>
      </c>
      <c r="K29" s="22" t="s">
        <v>47</v>
      </c>
      <c r="L29" s="22" t="s">
        <v>47</v>
      </c>
      <c r="M29" s="22" t="s">
        <v>47</v>
      </c>
      <c r="N29" s="22" t="s">
        <v>47</v>
      </c>
      <c r="O29" s="66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</row>
    <row r="30" spans="1:77" ht="25.9" customHeight="1" x14ac:dyDescent="0.25">
      <c r="A30" s="78" t="s">
        <v>61</v>
      </c>
      <c r="B30" s="75" t="s">
        <v>62</v>
      </c>
      <c r="C30" s="81" t="s">
        <v>50</v>
      </c>
      <c r="D30" s="48" t="s">
        <v>5</v>
      </c>
      <c r="E30" s="61">
        <f>E31+E32</f>
        <v>341.28917000000001</v>
      </c>
      <c r="F30" s="98">
        <f>F31+F32</f>
        <v>341.28917000000001</v>
      </c>
      <c r="G30" s="151"/>
      <c r="H30" s="151"/>
      <c r="I30" s="151"/>
      <c r="J30" s="151"/>
      <c r="K30" s="61">
        <f>K31+K32</f>
        <v>0</v>
      </c>
      <c r="L30" s="61">
        <f>L31+L32</f>
        <v>0</v>
      </c>
      <c r="M30" s="61">
        <f>M31+M32</f>
        <v>0</v>
      </c>
      <c r="N30" s="61">
        <f>N31+N32</f>
        <v>0</v>
      </c>
      <c r="O30" s="81" t="s">
        <v>26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s="3" customFormat="1" ht="37.9" customHeight="1" x14ac:dyDescent="0.25">
      <c r="A31" s="79"/>
      <c r="B31" s="76"/>
      <c r="C31" s="82"/>
      <c r="D31" s="48" t="s">
        <v>14</v>
      </c>
      <c r="E31" s="61">
        <f>SUM(F31:K31)</f>
        <v>0</v>
      </c>
      <c r="F31" s="98">
        <v>0</v>
      </c>
      <c r="G31" s="151"/>
      <c r="H31" s="151"/>
      <c r="I31" s="151"/>
      <c r="J31" s="151"/>
      <c r="K31" s="61">
        <v>0</v>
      </c>
      <c r="L31" s="61">
        <v>0</v>
      </c>
      <c r="M31" s="61">
        <v>0</v>
      </c>
      <c r="N31" s="61">
        <v>0</v>
      </c>
      <c r="O31" s="14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</row>
    <row r="32" spans="1:77" s="3" customFormat="1" ht="30.6" customHeight="1" x14ac:dyDescent="0.25">
      <c r="A32" s="80"/>
      <c r="B32" s="77"/>
      <c r="C32" s="83"/>
      <c r="D32" s="49" t="s">
        <v>6</v>
      </c>
      <c r="E32" s="61">
        <f>SUM(F32:K32)</f>
        <v>341.28917000000001</v>
      </c>
      <c r="F32" s="67">
        <v>341.28917000000001</v>
      </c>
      <c r="G32" s="152"/>
      <c r="H32" s="152"/>
      <c r="I32" s="152"/>
      <c r="J32" s="153"/>
      <c r="K32" s="61">
        <v>0</v>
      </c>
      <c r="L32" s="61">
        <v>0</v>
      </c>
      <c r="M32" s="61">
        <v>0</v>
      </c>
      <c r="N32" s="61">
        <v>0</v>
      </c>
      <c r="O32" s="15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</row>
    <row r="33" spans="1:77" s="3" customFormat="1" ht="54" hidden="1" customHeight="1" x14ac:dyDescent="0.25">
      <c r="A33" s="65"/>
      <c r="B33" s="84" t="s">
        <v>67</v>
      </c>
      <c r="C33" s="65"/>
      <c r="D33" s="71"/>
      <c r="E33" s="73" t="s">
        <v>32</v>
      </c>
      <c r="F33" s="73" t="s">
        <v>50</v>
      </c>
      <c r="G33" s="74" t="s">
        <v>33</v>
      </c>
      <c r="H33" s="74"/>
      <c r="I33" s="74"/>
      <c r="J33" s="74"/>
      <c r="K33" s="63" t="s">
        <v>63</v>
      </c>
      <c r="L33" s="63" t="s">
        <v>64</v>
      </c>
      <c r="M33" s="63" t="s">
        <v>65</v>
      </c>
      <c r="N33" s="63" t="s">
        <v>69</v>
      </c>
      <c r="O33" s="15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</row>
    <row r="34" spans="1:77" s="3" customFormat="1" ht="34.15" customHeight="1" x14ac:dyDescent="0.25">
      <c r="A34" s="65"/>
      <c r="B34" s="84"/>
      <c r="C34" s="65"/>
      <c r="D34" s="71"/>
      <c r="E34" s="72"/>
      <c r="F34" s="72"/>
      <c r="G34" s="61" t="s">
        <v>34</v>
      </c>
      <c r="H34" s="61" t="s">
        <v>35</v>
      </c>
      <c r="I34" s="61" t="s">
        <v>36</v>
      </c>
      <c r="J34" s="61" t="s">
        <v>37</v>
      </c>
      <c r="K34" s="64"/>
      <c r="L34" s="64"/>
      <c r="M34" s="64"/>
      <c r="N34" s="64"/>
      <c r="O34" s="15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</row>
    <row r="35" spans="1:77" s="3" customFormat="1" ht="27" customHeight="1" x14ac:dyDescent="0.25">
      <c r="A35" s="66"/>
      <c r="B35" s="72"/>
      <c r="C35" s="66"/>
      <c r="D35" s="72"/>
      <c r="E35" s="24" t="s">
        <v>47</v>
      </c>
      <c r="F35" s="24" t="s">
        <v>47</v>
      </c>
      <c r="G35" s="24" t="s">
        <v>47</v>
      </c>
      <c r="H35" s="24" t="s">
        <v>47</v>
      </c>
      <c r="I35" s="24" t="s">
        <v>47</v>
      </c>
      <c r="J35" s="24" t="s">
        <v>47</v>
      </c>
      <c r="K35" s="22" t="s">
        <v>47</v>
      </c>
      <c r="L35" s="22" t="s">
        <v>47</v>
      </c>
      <c r="M35" s="22" t="s">
        <v>47</v>
      </c>
      <c r="N35" s="22" t="s">
        <v>47</v>
      </c>
      <c r="O35" s="15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</row>
    <row r="36" spans="1:77" ht="26.25" customHeight="1" x14ac:dyDescent="0.25">
      <c r="A36" s="119" t="s">
        <v>8</v>
      </c>
      <c r="B36" s="90" t="s">
        <v>18</v>
      </c>
      <c r="C36" s="96" t="s">
        <v>24</v>
      </c>
      <c r="D36" s="17" t="s">
        <v>5</v>
      </c>
      <c r="E36" s="15">
        <f>SUM(E37:E38)</f>
        <v>7787010.3178699985</v>
      </c>
      <c r="F36" s="102">
        <f>F37+F38</f>
        <v>3438517.8955999999</v>
      </c>
      <c r="G36" s="103"/>
      <c r="H36" s="103"/>
      <c r="I36" s="103"/>
      <c r="J36" s="104"/>
      <c r="K36" s="56">
        <f>SUM(K37:K38)</f>
        <v>3554926.1539999996</v>
      </c>
      <c r="L36" s="56">
        <f>SUM(L37:L38)</f>
        <v>793147.91</v>
      </c>
      <c r="M36" s="56">
        <f>SUM(M37:M38)</f>
        <v>0</v>
      </c>
      <c r="N36" s="56">
        <f>SUM(N37:N38)</f>
        <v>418.35827</v>
      </c>
      <c r="O36" s="88"/>
    </row>
    <row r="37" spans="1:77" ht="36.75" customHeight="1" x14ac:dyDescent="0.25">
      <c r="A37" s="139"/>
      <c r="B37" s="140"/>
      <c r="C37" s="113"/>
      <c r="D37" s="52" t="s">
        <v>14</v>
      </c>
      <c r="E37" s="15">
        <f>F37+K37+L37+M37+N37</f>
        <v>5424309.379999999</v>
      </c>
      <c r="F37" s="102">
        <f>F40+F46+F52+F58</f>
        <v>2460674.44</v>
      </c>
      <c r="G37" s="68"/>
      <c r="H37" s="68"/>
      <c r="I37" s="68"/>
      <c r="J37" s="69"/>
      <c r="K37" s="55">
        <f t="shared" ref="K37:N38" si="1">K40+K46+K52+K58</f>
        <v>2242644.4299999997</v>
      </c>
      <c r="L37" s="55">
        <f t="shared" si="1"/>
        <v>720990.51</v>
      </c>
      <c r="M37" s="55">
        <f t="shared" si="1"/>
        <v>0</v>
      </c>
      <c r="N37" s="55">
        <f t="shared" si="1"/>
        <v>0</v>
      </c>
      <c r="O37" s="89"/>
    </row>
    <row r="38" spans="1:77" ht="51" customHeight="1" x14ac:dyDescent="0.25">
      <c r="A38" s="139"/>
      <c r="B38" s="140"/>
      <c r="C38" s="113"/>
      <c r="D38" s="52" t="s">
        <v>6</v>
      </c>
      <c r="E38" s="15">
        <f>F38+K38+L38+M38+N38</f>
        <v>2362700.93787</v>
      </c>
      <c r="F38" s="102">
        <f>F41+F47+F53+F59</f>
        <v>977843.45559999999</v>
      </c>
      <c r="G38" s="68"/>
      <c r="H38" s="68"/>
      <c r="I38" s="68"/>
      <c r="J38" s="69"/>
      <c r="K38" s="55">
        <f t="shared" si="1"/>
        <v>1312281.7239999999</v>
      </c>
      <c r="L38" s="55">
        <f t="shared" si="1"/>
        <v>72157.399999999994</v>
      </c>
      <c r="M38" s="55">
        <f t="shared" si="1"/>
        <v>0</v>
      </c>
      <c r="N38" s="55">
        <f t="shared" si="1"/>
        <v>418.35827</v>
      </c>
      <c r="O38" s="89"/>
    </row>
    <row r="39" spans="1:77" ht="27.6" customHeight="1" x14ac:dyDescent="0.25">
      <c r="A39" s="78" t="s">
        <v>27</v>
      </c>
      <c r="B39" s="75" t="s">
        <v>72</v>
      </c>
      <c r="C39" s="81" t="s">
        <v>24</v>
      </c>
      <c r="D39" s="49" t="s">
        <v>5</v>
      </c>
      <c r="E39" s="61">
        <f>E40+E41</f>
        <v>173626.75386999999</v>
      </c>
      <c r="F39" s="67">
        <f>F40+F41</f>
        <v>173208.39559999999</v>
      </c>
      <c r="G39" s="68"/>
      <c r="H39" s="68"/>
      <c r="I39" s="68"/>
      <c r="J39" s="69"/>
      <c r="K39" s="61">
        <f>K40+K41</f>
        <v>0</v>
      </c>
      <c r="L39" s="61">
        <v>0</v>
      </c>
      <c r="M39" s="61">
        <f>M40+M41</f>
        <v>0</v>
      </c>
      <c r="N39" s="61">
        <f>N40+N41</f>
        <v>418.35827</v>
      </c>
      <c r="O39" s="81" t="s">
        <v>26</v>
      </c>
    </row>
    <row r="40" spans="1:77" ht="37.15" customHeight="1" x14ac:dyDescent="0.25">
      <c r="A40" s="79"/>
      <c r="B40" s="76"/>
      <c r="C40" s="82"/>
      <c r="D40" s="49" t="s">
        <v>14</v>
      </c>
      <c r="E40" s="46">
        <v>0</v>
      </c>
      <c r="F40" s="67">
        <v>0</v>
      </c>
      <c r="G40" s="68"/>
      <c r="H40" s="68"/>
      <c r="I40" s="68"/>
      <c r="J40" s="69"/>
      <c r="K40" s="46">
        <v>0</v>
      </c>
      <c r="L40" s="46">
        <v>0</v>
      </c>
      <c r="M40" s="46">
        <v>0</v>
      </c>
      <c r="N40" s="46">
        <v>0</v>
      </c>
      <c r="O40" s="87"/>
    </row>
    <row r="41" spans="1:77" ht="50.25" customHeight="1" x14ac:dyDescent="0.25">
      <c r="A41" s="79"/>
      <c r="B41" s="76"/>
      <c r="C41" s="82"/>
      <c r="D41" s="49" t="s">
        <v>6</v>
      </c>
      <c r="E41" s="61">
        <f>SUM(F41:N41)</f>
        <v>173626.75386999999</v>
      </c>
      <c r="F41" s="67">
        <v>173208.39559999999</v>
      </c>
      <c r="G41" s="68"/>
      <c r="H41" s="68"/>
      <c r="I41" s="68"/>
      <c r="J41" s="69"/>
      <c r="K41" s="25">
        <v>0</v>
      </c>
      <c r="L41" s="25">
        <v>0</v>
      </c>
      <c r="M41" s="25">
        <v>0</v>
      </c>
      <c r="N41" s="25">
        <v>418.35827</v>
      </c>
      <c r="O41" s="87"/>
    </row>
    <row r="42" spans="1:77" ht="18.600000000000001" customHeight="1" x14ac:dyDescent="0.25">
      <c r="A42" s="65"/>
      <c r="B42" s="84" t="s">
        <v>68</v>
      </c>
      <c r="C42" s="65"/>
      <c r="D42" s="71"/>
      <c r="E42" s="73" t="s">
        <v>32</v>
      </c>
      <c r="F42" s="73" t="s">
        <v>50</v>
      </c>
      <c r="G42" s="74" t="s">
        <v>33</v>
      </c>
      <c r="H42" s="74"/>
      <c r="I42" s="74"/>
      <c r="J42" s="74"/>
      <c r="K42" s="63" t="s">
        <v>63</v>
      </c>
      <c r="L42" s="63" t="s">
        <v>64</v>
      </c>
      <c r="M42" s="63" t="s">
        <v>65</v>
      </c>
      <c r="N42" s="63" t="s">
        <v>69</v>
      </c>
      <c r="O42" s="85"/>
    </row>
    <row r="43" spans="1:77" ht="32.450000000000003" customHeight="1" x14ac:dyDescent="0.25">
      <c r="A43" s="65"/>
      <c r="B43" s="84"/>
      <c r="C43" s="65"/>
      <c r="D43" s="71"/>
      <c r="E43" s="72"/>
      <c r="F43" s="72"/>
      <c r="G43" s="61" t="s">
        <v>34</v>
      </c>
      <c r="H43" s="61" t="s">
        <v>35</v>
      </c>
      <c r="I43" s="61" t="s">
        <v>36</v>
      </c>
      <c r="J43" s="61" t="s">
        <v>37</v>
      </c>
      <c r="K43" s="64"/>
      <c r="L43" s="64"/>
      <c r="M43" s="64"/>
      <c r="N43" s="64"/>
      <c r="O43" s="86"/>
    </row>
    <row r="44" spans="1:77" ht="32.450000000000003" customHeight="1" x14ac:dyDescent="0.25">
      <c r="A44" s="66"/>
      <c r="B44" s="72"/>
      <c r="C44" s="66"/>
      <c r="D44" s="72"/>
      <c r="E44" s="22">
        <v>1</v>
      </c>
      <c r="F44" s="24" t="s">
        <v>47</v>
      </c>
      <c r="G44" s="24" t="s">
        <v>47</v>
      </c>
      <c r="H44" s="24" t="s">
        <v>47</v>
      </c>
      <c r="I44" s="24" t="s">
        <v>47</v>
      </c>
      <c r="J44" s="24" t="s">
        <v>47</v>
      </c>
      <c r="K44" s="23">
        <v>1</v>
      </c>
      <c r="L44" s="23" t="s">
        <v>47</v>
      </c>
      <c r="M44" s="23" t="s">
        <v>47</v>
      </c>
      <c r="N44" s="23" t="s">
        <v>47</v>
      </c>
      <c r="O44" s="86"/>
    </row>
    <row r="45" spans="1:77" ht="28.9" customHeight="1" x14ac:dyDescent="0.25">
      <c r="A45" s="78" t="s">
        <v>17</v>
      </c>
      <c r="B45" s="75" t="s">
        <v>73</v>
      </c>
      <c r="C45" s="81" t="s">
        <v>50</v>
      </c>
      <c r="D45" s="49" t="s">
        <v>5</v>
      </c>
      <c r="E45" s="46">
        <f t="shared" ref="E45:N45" si="2">E46+E47</f>
        <v>3949817.4799999995</v>
      </c>
      <c r="F45" s="158">
        <f>F46+F47</f>
        <v>1530199.94</v>
      </c>
      <c r="G45" s="159"/>
      <c r="H45" s="159"/>
      <c r="I45" s="159"/>
      <c r="J45" s="160"/>
      <c r="K45" s="163">
        <f t="shared" si="2"/>
        <v>2319617.54</v>
      </c>
      <c r="L45" s="46">
        <f t="shared" si="2"/>
        <v>100000</v>
      </c>
      <c r="M45" s="46">
        <f t="shared" si="2"/>
        <v>0</v>
      </c>
      <c r="N45" s="46">
        <f t="shared" si="2"/>
        <v>0</v>
      </c>
      <c r="O45" s="81" t="s">
        <v>26</v>
      </c>
    </row>
    <row r="46" spans="1:77" ht="35.450000000000003" customHeight="1" x14ac:dyDescent="0.25">
      <c r="A46" s="79"/>
      <c r="B46" s="76"/>
      <c r="C46" s="82"/>
      <c r="D46" s="49" t="s">
        <v>14</v>
      </c>
      <c r="E46" s="46">
        <f>F46+K46+L46+M46+N46</f>
        <v>2468639.3499999996</v>
      </c>
      <c r="F46" s="67">
        <v>1316405.47</v>
      </c>
      <c r="G46" s="68"/>
      <c r="H46" s="68"/>
      <c r="I46" s="68"/>
      <c r="J46" s="69"/>
      <c r="K46" s="29">
        <v>1089733.8799999999</v>
      </c>
      <c r="L46" s="29">
        <v>62500</v>
      </c>
      <c r="M46" s="29">
        <v>0</v>
      </c>
      <c r="N46" s="29">
        <v>0</v>
      </c>
      <c r="O46" s="87"/>
    </row>
    <row r="47" spans="1:77" ht="47.45" customHeight="1" x14ac:dyDescent="0.25">
      <c r="A47" s="80"/>
      <c r="B47" s="77"/>
      <c r="C47" s="83"/>
      <c r="D47" s="49" t="s">
        <v>6</v>
      </c>
      <c r="E47" s="61">
        <f>F47+K47+L47+M47+N47</f>
        <v>1481178.13</v>
      </c>
      <c r="F47" s="158">
        <v>213794.47</v>
      </c>
      <c r="G47" s="159"/>
      <c r="H47" s="159"/>
      <c r="I47" s="159"/>
      <c r="J47" s="160"/>
      <c r="K47" s="162">
        <v>1229883.6599999999</v>
      </c>
      <c r="L47" s="30">
        <v>37500</v>
      </c>
      <c r="M47" s="30">
        <v>0</v>
      </c>
      <c r="N47" s="30">
        <v>0</v>
      </c>
      <c r="O47" s="87"/>
    </row>
    <row r="48" spans="1:77" ht="27.6" customHeight="1" x14ac:dyDescent="0.25">
      <c r="A48" s="65"/>
      <c r="B48" s="84" t="s">
        <v>42</v>
      </c>
      <c r="C48" s="65"/>
      <c r="D48" s="71"/>
      <c r="E48" s="73" t="s">
        <v>32</v>
      </c>
      <c r="F48" s="73" t="s">
        <v>50</v>
      </c>
      <c r="G48" s="74" t="s">
        <v>33</v>
      </c>
      <c r="H48" s="74"/>
      <c r="I48" s="74"/>
      <c r="J48" s="74"/>
      <c r="K48" s="63" t="s">
        <v>63</v>
      </c>
      <c r="L48" s="63" t="s">
        <v>64</v>
      </c>
      <c r="M48" s="63" t="s">
        <v>65</v>
      </c>
      <c r="N48" s="63" t="s">
        <v>69</v>
      </c>
      <c r="O48" s="65"/>
    </row>
    <row r="49" spans="1:77" ht="24.6" customHeight="1" x14ac:dyDescent="0.25">
      <c r="A49" s="65"/>
      <c r="B49" s="84"/>
      <c r="C49" s="65"/>
      <c r="D49" s="71"/>
      <c r="E49" s="72"/>
      <c r="F49" s="72"/>
      <c r="G49" s="61" t="s">
        <v>34</v>
      </c>
      <c r="H49" s="61" t="s">
        <v>35</v>
      </c>
      <c r="I49" s="61" t="s">
        <v>36</v>
      </c>
      <c r="J49" s="61" t="s">
        <v>37</v>
      </c>
      <c r="K49" s="64"/>
      <c r="L49" s="64"/>
      <c r="M49" s="64"/>
      <c r="N49" s="64"/>
      <c r="O49" s="66"/>
    </row>
    <row r="50" spans="1:77" ht="42" customHeight="1" x14ac:dyDescent="0.25">
      <c r="A50" s="66"/>
      <c r="B50" s="72"/>
      <c r="C50" s="70"/>
      <c r="D50" s="72"/>
      <c r="E50" s="23">
        <v>2</v>
      </c>
      <c r="F50" s="22" t="s">
        <v>47</v>
      </c>
      <c r="G50" s="22" t="s">
        <v>47</v>
      </c>
      <c r="H50" s="22" t="s">
        <v>47</v>
      </c>
      <c r="I50" s="22" t="s">
        <v>47</v>
      </c>
      <c r="J50" s="23" t="s">
        <v>47</v>
      </c>
      <c r="K50" s="23">
        <v>1</v>
      </c>
      <c r="L50" s="23">
        <v>1</v>
      </c>
      <c r="M50" s="23" t="s">
        <v>47</v>
      </c>
      <c r="N50" s="23" t="s">
        <v>47</v>
      </c>
      <c r="O50" s="66"/>
    </row>
    <row r="51" spans="1:77" ht="26.45" customHeight="1" x14ac:dyDescent="0.25">
      <c r="A51" s="78" t="s">
        <v>21</v>
      </c>
      <c r="B51" s="75" t="s">
        <v>74</v>
      </c>
      <c r="C51" s="81" t="s">
        <v>50</v>
      </c>
      <c r="D51" s="49" t="s">
        <v>5</v>
      </c>
      <c r="E51" s="46">
        <f t="shared" ref="E51:N51" si="3">E52+E53</f>
        <v>1557884.85</v>
      </c>
      <c r="F51" s="67">
        <f>F52+F53</f>
        <v>1557884.85</v>
      </c>
      <c r="G51" s="68"/>
      <c r="H51" s="68"/>
      <c r="I51" s="68"/>
      <c r="J51" s="69"/>
      <c r="K51" s="46">
        <f t="shared" si="3"/>
        <v>0</v>
      </c>
      <c r="L51" s="46">
        <f t="shared" si="3"/>
        <v>0</v>
      </c>
      <c r="M51" s="46">
        <f t="shared" si="3"/>
        <v>0</v>
      </c>
      <c r="N51" s="46">
        <f t="shared" si="3"/>
        <v>0</v>
      </c>
      <c r="O51" s="81" t="s">
        <v>26</v>
      </c>
    </row>
    <row r="52" spans="1:77" ht="40.15" customHeight="1" x14ac:dyDescent="0.25">
      <c r="A52" s="79"/>
      <c r="B52" s="76"/>
      <c r="C52" s="82"/>
      <c r="D52" s="49" t="s">
        <v>14</v>
      </c>
      <c r="E52" s="46">
        <f>SUM(F52:K52)</f>
        <v>973658.16</v>
      </c>
      <c r="F52" s="67">
        <v>973658.16</v>
      </c>
      <c r="G52" s="68"/>
      <c r="H52" s="68"/>
      <c r="I52" s="68"/>
      <c r="J52" s="69"/>
      <c r="K52" s="46">
        <v>0</v>
      </c>
      <c r="L52" s="46">
        <v>0</v>
      </c>
      <c r="M52" s="46">
        <v>0</v>
      </c>
      <c r="N52" s="46">
        <v>0</v>
      </c>
      <c r="O52" s="87"/>
    </row>
    <row r="53" spans="1:77" ht="54.75" customHeight="1" x14ac:dyDescent="0.25">
      <c r="A53" s="80"/>
      <c r="B53" s="77"/>
      <c r="C53" s="83"/>
      <c r="D53" s="49" t="s">
        <v>6</v>
      </c>
      <c r="E53" s="61">
        <f>SUM(F53:K53)</f>
        <v>584226.68999999994</v>
      </c>
      <c r="F53" s="67">
        <v>584226.68999999994</v>
      </c>
      <c r="G53" s="68"/>
      <c r="H53" s="68"/>
      <c r="I53" s="68"/>
      <c r="J53" s="69"/>
      <c r="K53" s="25">
        <v>0</v>
      </c>
      <c r="L53" s="25">
        <v>0</v>
      </c>
      <c r="M53" s="61">
        <v>0</v>
      </c>
      <c r="N53" s="61">
        <v>0</v>
      </c>
      <c r="O53" s="87"/>
    </row>
    <row r="54" spans="1:77" ht="24" customHeight="1" x14ac:dyDescent="0.25">
      <c r="A54" s="65"/>
      <c r="B54" s="84" t="s">
        <v>41</v>
      </c>
      <c r="C54" s="65"/>
      <c r="D54" s="71"/>
      <c r="E54" s="73" t="s">
        <v>32</v>
      </c>
      <c r="F54" s="73" t="s">
        <v>50</v>
      </c>
      <c r="G54" s="74" t="s">
        <v>33</v>
      </c>
      <c r="H54" s="74"/>
      <c r="I54" s="74"/>
      <c r="J54" s="74"/>
      <c r="K54" s="63" t="s">
        <v>63</v>
      </c>
      <c r="L54" s="63" t="s">
        <v>64</v>
      </c>
      <c r="M54" s="63" t="s">
        <v>65</v>
      </c>
      <c r="N54" s="63" t="s">
        <v>69</v>
      </c>
      <c r="O54" s="65"/>
    </row>
    <row r="55" spans="1:77" ht="39" customHeight="1" x14ac:dyDescent="0.25">
      <c r="A55" s="65"/>
      <c r="B55" s="84"/>
      <c r="C55" s="65"/>
      <c r="D55" s="71"/>
      <c r="E55" s="72"/>
      <c r="F55" s="72"/>
      <c r="G55" s="61" t="s">
        <v>34</v>
      </c>
      <c r="H55" s="61" t="s">
        <v>35</v>
      </c>
      <c r="I55" s="61" t="s">
        <v>36</v>
      </c>
      <c r="J55" s="61" t="s">
        <v>37</v>
      </c>
      <c r="K55" s="64"/>
      <c r="L55" s="64"/>
      <c r="M55" s="64"/>
      <c r="N55" s="64"/>
      <c r="O55" s="66"/>
    </row>
    <row r="56" spans="1:77" ht="35.25" customHeight="1" x14ac:dyDescent="0.25">
      <c r="A56" s="66"/>
      <c r="B56" s="72"/>
      <c r="C56" s="70"/>
      <c r="D56" s="72"/>
      <c r="E56" s="22">
        <v>1</v>
      </c>
      <c r="F56" s="22">
        <v>1</v>
      </c>
      <c r="G56" s="22" t="s">
        <v>47</v>
      </c>
      <c r="H56" s="22" t="s">
        <v>47</v>
      </c>
      <c r="I56" s="22" t="s">
        <v>47</v>
      </c>
      <c r="J56" s="23">
        <v>1</v>
      </c>
      <c r="K56" s="23" t="s">
        <v>47</v>
      </c>
      <c r="L56" s="23" t="s">
        <v>47</v>
      </c>
      <c r="M56" s="23" t="s">
        <v>47</v>
      </c>
      <c r="N56" s="23" t="s">
        <v>47</v>
      </c>
      <c r="O56" s="66"/>
    </row>
    <row r="57" spans="1:77" ht="28.9" customHeight="1" x14ac:dyDescent="0.25">
      <c r="A57" s="78" t="s">
        <v>22</v>
      </c>
      <c r="B57" s="75" t="s">
        <v>75</v>
      </c>
      <c r="C57" s="81" t="s">
        <v>51</v>
      </c>
      <c r="D57" s="49" t="s">
        <v>5</v>
      </c>
      <c r="E57" s="46">
        <f>F57+K57+L57</f>
        <v>2105681.2340000002</v>
      </c>
      <c r="F57" s="67">
        <f>F58+F59</f>
        <v>177224.71</v>
      </c>
      <c r="G57" s="68"/>
      <c r="H57" s="68"/>
      <c r="I57" s="68"/>
      <c r="J57" s="69"/>
      <c r="K57" s="46">
        <f t="shared" ref="K57:N57" si="4">K58+K59</f>
        <v>1235308.6140000001</v>
      </c>
      <c r="L57" s="46">
        <f t="shared" si="4"/>
        <v>693147.91</v>
      </c>
      <c r="M57" s="46">
        <f t="shared" si="4"/>
        <v>0</v>
      </c>
      <c r="N57" s="46">
        <f t="shared" si="4"/>
        <v>0</v>
      </c>
      <c r="O57" s="81" t="s">
        <v>26</v>
      </c>
    </row>
    <row r="58" spans="1:77" ht="36.6" customHeight="1" x14ac:dyDescent="0.25">
      <c r="A58" s="79"/>
      <c r="B58" s="76"/>
      <c r="C58" s="82"/>
      <c r="D58" s="49" t="s">
        <v>14</v>
      </c>
      <c r="E58" s="46">
        <f>F58+K58+L58</f>
        <v>1982011.87</v>
      </c>
      <c r="F58" s="67">
        <v>170610.81</v>
      </c>
      <c r="G58" s="68"/>
      <c r="H58" s="68"/>
      <c r="I58" s="68"/>
      <c r="J58" s="69"/>
      <c r="K58" s="46">
        <v>1152910.55</v>
      </c>
      <c r="L58" s="46">
        <v>658490.51</v>
      </c>
      <c r="M58" s="46">
        <v>0</v>
      </c>
      <c r="N58" s="46">
        <v>0</v>
      </c>
      <c r="O58" s="87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51" customHeight="1" x14ac:dyDescent="0.25">
      <c r="A59" s="80"/>
      <c r="B59" s="77"/>
      <c r="C59" s="83"/>
      <c r="D59" s="49" t="s">
        <v>6</v>
      </c>
      <c r="E59" s="46">
        <f>F59+K59+L59</f>
        <v>123669.364</v>
      </c>
      <c r="F59" s="67">
        <v>6613.9</v>
      </c>
      <c r="G59" s="68"/>
      <c r="H59" s="68"/>
      <c r="I59" s="68"/>
      <c r="J59" s="69"/>
      <c r="K59" s="25">
        <v>82398.063999999998</v>
      </c>
      <c r="L59" s="25">
        <v>34657.4</v>
      </c>
      <c r="M59" s="61">
        <v>0</v>
      </c>
      <c r="N59" s="61">
        <v>0</v>
      </c>
      <c r="O59" s="87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28.15" customHeight="1" x14ac:dyDescent="0.25">
      <c r="A60" s="65"/>
      <c r="B60" s="84" t="s">
        <v>43</v>
      </c>
      <c r="C60" s="65"/>
      <c r="D60" s="71"/>
      <c r="E60" s="73" t="s">
        <v>32</v>
      </c>
      <c r="F60" s="73" t="s">
        <v>50</v>
      </c>
      <c r="G60" s="74" t="s">
        <v>33</v>
      </c>
      <c r="H60" s="74"/>
      <c r="I60" s="74"/>
      <c r="J60" s="74"/>
      <c r="K60" s="63" t="s">
        <v>63</v>
      </c>
      <c r="L60" s="63" t="s">
        <v>64</v>
      </c>
      <c r="M60" s="63" t="s">
        <v>65</v>
      </c>
      <c r="N60" s="63" t="s">
        <v>69</v>
      </c>
      <c r="O60" s="6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33" customHeight="1" x14ac:dyDescent="0.25">
      <c r="A61" s="65"/>
      <c r="B61" s="84"/>
      <c r="C61" s="65"/>
      <c r="D61" s="71"/>
      <c r="E61" s="72"/>
      <c r="F61" s="72"/>
      <c r="G61" s="61" t="s">
        <v>34</v>
      </c>
      <c r="H61" s="61" t="s">
        <v>35</v>
      </c>
      <c r="I61" s="61" t="s">
        <v>36</v>
      </c>
      <c r="J61" s="61" t="s">
        <v>37</v>
      </c>
      <c r="K61" s="64"/>
      <c r="L61" s="64"/>
      <c r="M61" s="64"/>
      <c r="N61" s="64"/>
      <c r="O61" s="6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31.5" customHeight="1" x14ac:dyDescent="0.25">
      <c r="A62" s="66"/>
      <c r="B62" s="72"/>
      <c r="C62" s="66"/>
      <c r="D62" s="72"/>
      <c r="E62" s="22">
        <v>1</v>
      </c>
      <c r="F62" s="22" t="s">
        <v>47</v>
      </c>
      <c r="G62" s="22" t="s">
        <v>47</v>
      </c>
      <c r="H62" s="22" t="s">
        <v>47</v>
      </c>
      <c r="I62" s="22" t="s">
        <v>47</v>
      </c>
      <c r="J62" s="23" t="s">
        <v>47</v>
      </c>
      <c r="K62" s="23" t="s">
        <v>47</v>
      </c>
      <c r="L62" s="23">
        <v>1</v>
      </c>
      <c r="M62" s="23" t="s">
        <v>47</v>
      </c>
      <c r="N62" s="23" t="s">
        <v>47</v>
      </c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25.9" customHeight="1" x14ac:dyDescent="0.25">
      <c r="A63" s="119" t="s">
        <v>28</v>
      </c>
      <c r="B63" s="90" t="s">
        <v>31</v>
      </c>
      <c r="C63" s="96" t="s">
        <v>51</v>
      </c>
      <c r="D63" s="52" t="s">
        <v>5</v>
      </c>
      <c r="E63" s="15">
        <f>E64+E65+E66</f>
        <v>10652533.785010003</v>
      </c>
      <c r="F63" s="102">
        <f>F64+F65+F66</f>
        <v>8783481.3910099994</v>
      </c>
      <c r="G63" s="103"/>
      <c r="H63" s="103"/>
      <c r="I63" s="103"/>
      <c r="J63" s="104"/>
      <c r="K63" s="16">
        <f>SUM(K64:K66)</f>
        <v>1869052.3939999999</v>
      </c>
      <c r="L63" s="16">
        <f>SUM(L64:L66)</f>
        <v>0</v>
      </c>
      <c r="M63" s="15">
        <v>0</v>
      </c>
      <c r="N63" s="15">
        <v>0</v>
      </c>
      <c r="O63" s="96"/>
    </row>
    <row r="64" spans="1:77" ht="39" customHeight="1" x14ac:dyDescent="0.25">
      <c r="A64" s="120"/>
      <c r="B64" s="91"/>
      <c r="C64" s="113"/>
      <c r="D64" s="52" t="s">
        <v>16</v>
      </c>
      <c r="E64" s="15">
        <f>SUM(F64:K64)</f>
        <v>2133323.7800000003</v>
      </c>
      <c r="F64" s="102">
        <f>F68+F75</f>
        <v>1886296.1</v>
      </c>
      <c r="G64" s="68"/>
      <c r="H64" s="68"/>
      <c r="I64" s="68"/>
      <c r="J64" s="69"/>
      <c r="K64" s="16">
        <f t="shared" ref="K64:L66" si="5">K68+K75</f>
        <v>247027.68</v>
      </c>
      <c r="L64" s="16">
        <f t="shared" si="5"/>
        <v>0</v>
      </c>
      <c r="M64" s="15">
        <v>0</v>
      </c>
      <c r="N64" s="15">
        <v>0</v>
      </c>
      <c r="O64" s="97"/>
    </row>
    <row r="65" spans="1:77" ht="45" customHeight="1" x14ac:dyDescent="0.25">
      <c r="A65" s="120"/>
      <c r="B65" s="91"/>
      <c r="C65" s="113"/>
      <c r="D65" s="52" t="s">
        <v>14</v>
      </c>
      <c r="E65" s="15">
        <f>SUM(F65:K65)</f>
        <v>6670908.4340000004</v>
      </c>
      <c r="F65" s="102">
        <f>SUM(F69+F76)</f>
        <v>5610992.3100000005</v>
      </c>
      <c r="G65" s="68"/>
      <c r="H65" s="68"/>
      <c r="I65" s="68"/>
      <c r="J65" s="69"/>
      <c r="K65" s="15">
        <f t="shared" si="5"/>
        <v>1059916.1240000001</v>
      </c>
      <c r="L65" s="15">
        <f t="shared" si="5"/>
        <v>0</v>
      </c>
      <c r="M65" s="15">
        <v>0</v>
      </c>
      <c r="N65" s="15">
        <v>0</v>
      </c>
      <c r="O65" s="97"/>
    </row>
    <row r="66" spans="1:77" ht="54.75" customHeight="1" x14ac:dyDescent="0.25">
      <c r="A66" s="121"/>
      <c r="B66" s="92"/>
      <c r="C66" s="114"/>
      <c r="D66" s="52" t="s">
        <v>6</v>
      </c>
      <c r="E66" s="15">
        <f>SUM(F66:K66)</f>
        <v>1848301.5710100001</v>
      </c>
      <c r="F66" s="102">
        <f>SUM(F70+F77)</f>
        <v>1286192.98101</v>
      </c>
      <c r="G66" s="68"/>
      <c r="H66" s="68"/>
      <c r="I66" s="68"/>
      <c r="J66" s="69"/>
      <c r="K66" s="15">
        <f t="shared" si="5"/>
        <v>562108.59</v>
      </c>
      <c r="L66" s="15">
        <f t="shared" si="5"/>
        <v>0</v>
      </c>
      <c r="M66" s="15">
        <v>0</v>
      </c>
      <c r="N66" s="15">
        <v>0</v>
      </c>
      <c r="O66" s="11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28.15" customHeight="1" x14ac:dyDescent="0.25">
      <c r="A67" s="130" t="s">
        <v>52</v>
      </c>
      <c r="B67" s="75" t="s">
        <v>76</v>
      </c>
      <c r="C67" s="81" t="s">
        <v>50</v>
      </c>
      <c r="D67" s="49" t="s">
        <v>5</v>
      </c>
      <c r="E67" s="46">
        <f>E68+E69+E70</f>
        <v>5933694.9459999995</v>
      </c>
      <c r="F67" s="67">
        <f>F68+F69+F70</f>
        <v>5296479.676</v>
      </c>
      <c r="G67" s="68"/>
      <c r="H67" s="68"/>
      <c r="I67" s="68"/>
      <c r="J67" s="69"/>
      <c r="K67" s="163">
        <f>K68+K69+K70</f>
        <v>637215.27</v>
      </c>
      <c r="L67" s="46">
        <f>L68+L69+L70</f>
        <v>0</v>
      </c>
      <c r="M67" s="46">
        <f>M68+M69+M70</f>
        <v>0</v>
      </c>
      <c r="N67" s="46">
        <f>N68+N69+N70</f>
        <v>0</v>
      </c>
      <c r="O67" s="81" t="s">
        <v>26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34.15" customHeight="1" x14ac:dyDescent="0.25">
      <c r="A68" s="131"/>
      <c r="B68" s="76"/>
      <c r="C68" s="82"/>
      <c r="D68" s="49" t="s">
        <v>16</v>
      </c>
      <c r="E68" s="61">
        <f>SUM(F68:K68)</f>
        <v>1401293</v>
      </c>
      <c r="F68" s="67">
        <v>1401293</v>
      </c>
      <c r="G68" s="68"/>
      <c r="H68" s="68"/>
      <c r="I68" s="68"/>
      <c r="J68" s="69"/>
      <c r="K68" s="25">
        <v>0</v>
      </c>
      <c r="L68" s="25">
        <v>0</v>
      </c>
      <c r="M68" s="61">
        <v>0</v>
      </c>
      <c r="N68" s="61">
        <v>0</v>
      </c>
      <c r="O68" s="87"/>
    </row>
    <row r="69" spans="1:77" ht="40.15" customHeight="1" x14ac:dyDescent="0.25">
      <c r="A69" s="131"/>
      <c r="B69" s="76"/>
      <c r="C69" s="82"/>
      <c r="D69" s="49" t="s">
        <v>14</v>
      </c>
      <c r="E69" s="61">
        <f>SUM(F69:K69)</f>
        <v>4459493.8859999999</v>
      </c>
      <c r="F69" s="67">
        <v>3828650.7560000001</v>
      </c>
      <c r="G69" s="68"/>
      <c r="H69" s="68"/>
      <c r="I69" s="68"/>
      <c r="J69" s="69"/>
      <c r="K69" s="164">
        <v>630843.13</v>
      </c>
      <c r="L69" s="25">
        <v>0</v>
      </c>
      <c r="M69" s="61">
        <v>0</v>
      </c>
      <c r="N69" s="61">
        <v>0</v>
      </c>
      <c r="O69" s="87"/>
    </row>
    <row r="70" spans="1:77" ht="48.6" customHeight="1" x14ac:dyDescent="0.25">
      <c r="A70" s="132"/>
      <c r="B70" s="77"/>
      <c r="C70" s="83"/>
      <c r="D70" s="49" t="s">
        <v>6</v>
      </c>
      <c r="E70" s="61">
        <f>SUM(F70:K70)</f>
        <v>72908.06</v>
      </c>
      <c r="F70" s="67">
        <v>66535.92</v>
      </c>
      <c r="G70" s="68"/>
      <c r="H70" s="68"/>
      <c r="I70" s="68"/>
      <c r="J70" s="69"/>
      <c r="K70" s="164">
        <v>6372.14</v>
      </c>
      <c r="L70" s="25">
        <v>0</v>
      </c>
      <c r="M70" s="61">
        <v>0</v>
      </c>
      <c r="N70" s="61">
        <v>0</v>
      </c>
      <c r="O70" s="112"/>
    </row>
    <row r="71" spans="1:77" ht="26.45" customHeight="1" x14ac:dyDescent="0.25">
      <c r="A71" s="65"/>
      <c r="B71" s="84" t="s">
        <v>44</v>
      </c>
      <c r="C71" s="65"/>
      <c r="D71" s="71"/>
      <c r="E71" s="73" t="s">
        <v>32</v>
      </c>
      <c r="F71" s="73" t="s">
        <v>50</v>
      </c>
      <c r="G71" s="74" t="s">
        <v>33</v>
      </c>
      <c r="H71" s="74"/>
      <c r="I71" s="74"/>
      <c r="J71" s="74"/>
      <c r="K71" s="63" t="s">
        <v>63</v>
      </c>
      <c r="L71" s="63" t="s">
        <v>64</v>
      </c>
      <c r="M71" s="63" t="s">
        <v>65</v>
      </c>
      <c r="N71" s="63" t="s">
        <v>69</v>
      </c>
      <c r="O71" s="65"/>
    </row>
    <row r="72" spans="1:77" ht="24" customHeight="1" x14ac:dyDescent="0.25">
      <c r="A72" s="65"/>
      <c r="B72" s="84"/>
      <c r="C72" s="65"/>
      <c r="D72" s="71"/>
      <c r="E72" s="72"/>
      <c r="F72" s="72"/>
      <c r="G72" s="61" t="s">
        <v>34</v>
      </c>
      <c r="H72" s="61" t="s">
        <v>35</v>
      </c>
      <c r="I72" s="61" t="s">
        <v>36</v>
      </c>
      <c r="J72" s="61" t="s">
        <v>37</v>
      </c>
      <c r="K72" s="64"/>
      <c r="L72" s="64"/>
      <c r="M72" s="64"/>
      <c r="N72" s="64"/>
      <c r="O72" s="66"/>
    </row>
    <row r="73" spans="1:77" ht="46.9" customHeight="1" x14ac:dyDescent="0.25">
      <c r="A73" s="66"/>
      <c r="B73" s="72"/>
      <c r="C73" s="66"/>
      <c r="D73" s="72"/>
      <c r="E73" s="22">
        <v>1</v>
      </c>
      <c r="F73" s="22">
        <v>1</v>
      </c>
      <c r="G73" s="22" t="s">
        <v>47</v>
      </c>
      <c r="H73" s="22" t="s">
        <v>47</v>
      </c>
      <c r="I73" s="22" t="s">
        <v>47</v>
      </c>
      <c r="J73" s="23">
        <v>1</v>
      </c>
      <c r="K73" s="23" t="s">
        <v>47</v>
      </c>
      <c r="L73" s="23" t="s">
        <v>47</v>
      </c>
      <c r="M73" s="23" t="s">
        <v>47</v>
      </c>
      <c r="N73" s="23" t="s">
        <v>47</v>
      </c>
      <c r="O73" s="66"/>
    </row>
    <row r="74" spans="1:77" ht="30" customHeight="1" x14ac:dyDescent="0.25">
      <c r="A74" s="130" t="s">
        <v>53</v>
      </c>
      <c r="B74" s="133" t="s">
        <v>77</v>
      </c>
      <c r="C74" s="81" t="s">
        <v>51</v>
      </c>
      <c r="D74" s="49" t="s">
        <v>5</v>
      </c>
      <c r="E74" s="46">
        <f>E75+E76+E77</f>
        <v>4718838.8390100002</v>
      </c>
      <c r="F74" s="67">
        <f>F75+F76+F77</f>
        <v>3487001.7150100004</v>
      </c>
      <c r="G74" s="68"/>
      <c r="H74" s="68"/>
      <c r="I74" s="68"/>
      <c r="J74" s="69"/>
      <c r="K74" s="46">
        <f>K75+K76+K77</f>
        <v>1231837.1239999998</v>
      </c>
      <c r="L74" s="46">
        <f>L75+L76+L77</f>
        <v>0</v>
      </c>
      <c r="M74" s="46">
        <f>M75+M76+M77</f>
        <v>0</v>
      </c>
      <c r="N74" s="46">
        <f>N75+N76+N77</f>
        <v>0</v>
      </c>
      <c r="O74" s="81" t="s">
        <v>26</v>
      </c>
    </row>
    <row r="75" spans="1:77" ht="44.45" customHeight="1" x14ac:dyDescent="0.25">
      <c r="A75" s="131"/>
      <c r="B75" s="134"/>
      <c r="C75" s="82"/>
      <c r="D75" s="49" t="s">
        <v>16</v>
      </c>
      <c r="E75" s="61">
        <f>SUM(F75:K75)</f>
        <v>732030.78</v>
      </c>
      <c r="F75" s="67">
        <v>485003.1</v>
      </c>
      <c r="G75" s="68"/>
      <c r="H75" s="68"/>
      <c r="I75" s="68"/>
      <c r="J75" s="69"/>
      <c r="K75" s="164">
        <v>247027.68</v>
      </c>
      <c r="L75" s="25">
        <v>0</v>
      </c>
      <c r="M75" s="61">
        <v>0</v>
      </c>
      <c r="N75" s="61">
        <v>0</v>
      </c>
      <c r="O75" s="87"/>
    </row>
    <row r="76" spans="1:77" ht="45.6" customHeight="1" x14ac:dyDescent="0.25">
      <c r="A76" s="131"/>
      <c r="B76" s="134"/>
      <c r="C76" s="82"/>
      <c r="D76" s="49" t="s">
        <v>14</v>
      </c>
      <c r="E76" s="61">
        <f>SUM(F76:K76)</f>
        <v>2211414.548</v>
      </c>
      <c r="F76" s="67">
        <v>1782341.554</v>
      </c>
      <c r="G76" s="68"/>
      <c r="H76" s="68"/>
      <c r="I76" s="68"/>
      <c r="J76" s="69"/>
      <c r="K76" s="164">
        <v>429072.99400000001</v>
      </c>
      <c r="L76" s="25">
        <v>0</v>
      </c>
      <c r="M76" s="61">
        <v>0</v>
      </c>
      <c r="N76" s="61">
        <v>0</v>
      </c>
      <c r="O76" s="87"/>
    </row>
    <row r="77" spans="1:77" ht="52.9" customHeight="1" x14ac:dyDescent="0.25">
      <c r="A77" s="132"/>
      <c r="B77" s="135"/>
      <c r="C77" s="83"/>
      <c r="D77" s="49" t="s">
        <v>6</v>
      </c>
      <c r="E77" s="61">
        <f>SUM(F77:K77)</f>
        <v>1775393.51101</v>
      </c>
      <c r="F77" s="67">
        <v>1219657.0610100001</v>
      </c>
      <c r="G77" s="68"/>
      <c r="H77" s="68"/>
      <c r="I77" s="68"/>
      <c r="J77" s="69"/>
      <c r="K77" s="25">
        <v>555736.44999999995</v>
      </c>
      <c r="L77" s="25">
        <v>0</v>
      </c>
      <c r="M77" s="61">
        <v>0</v>
      </c>
      <c r="N77" s="61">
        <v>0</v>
      </c>
      <c r="O77" s="112"/>
    </row>
    <row r="78" spans="1:77" ht="32.450000000000003" customHeight="1" x14ac:dyDescent="0.25">
      <c r="A78" s="65"/>
      <c r="B78" s="84" t="s">
        <v>45</v>
      </c>
      <c r="C78" s="65"/>
      <c r="D78" s="71"/>
      <c r="E78" s="73" t="s">
        <v>32</v>
      </c>
      <c r="F78" s="73" t="s">
        <v>50</v>
      </c>
      <c r="G78" s="74" t="s">
        <v>33</v>
      </c>
      <c r="H78" s="74"/>
      <c r="I78" s="74"/>
      <c r="J78" s="74"/>
      <c r="K78" s="63" t="s">
        <v>63</v>
      </c>
      <c r="L78" s="63" t="s">
        <v>64</v>
      </c>
      <c r="M78" s="63" t="s">
        <v>65</v>
      </c>
      <c r="N78" s="63" t="s">
        <v>69</v>
      </c>
      <c r="O78" s="65"/>
    </row>
    <row r="79" spans="1:77" ht="35.450000000000003" customHeight="1" x14ac:dyDescent="0.25">
      <c r="A79" s="65"/>
      <c r="B79" s="84"/>
      <c r="C79" s="65"/>
      <c r="D79" s="71"/>
      <c r="E79" s="72"/>
      <c r="F79" s="72"/>
      <c r="G79" s="61" t="s">
        <v>34</v>
      </c>
      <c r="H79" s="61" t="s">
        <v>35</v>
      </c>
      <c r="I79" s="61" t="s">
        <v>36</v>
      </c>
      <c r="J79" s="61" t="s">
        <v>37</v>
      </c>
      <c r="K79" s="64"/>
      <c r="L79" s="64"/>
      <c r="M79" s="64"/>
      <c r="N79" s="64"/>
      <c r="O79" s="66"/>
    </row>
    <row r="80" spans="1:77" ht="28.9" customHeight="1" x14ac:dyDescent="0.25">
      <c r="A80" s="66"/>
      <c r="B80" s="72"/>
      <c r="C80" s="66"/>
      <c r="D80" s="72"/>
      <c r="E80" s="22">
        <v>2</v>
      </c>
      <c r="F80" s="22">
        <v>1</v>
      </c>
      <c r="G80" s="22" t="s">
        <v>47</v>
      </c>
      <c r="H80" s="22" t="s">
        <v>47</v>
      </c>
      <c r="I80" s="22">
        <v>1</v>
      </c>
      <c r="J80" s="23">
        <v>1</v>
      </c>
      <c r="K80" s="23">
        <v>1</v>
      </c>
      <c r="L80" s="23" t="s">
        <v>47</v>
      </c>
      <c r="M80" s="23" t="s">
        <v>47</v>
      </c>
      <c r="N80" s="23" t="s">
        <v>47</v>
      </c>
      <c r="O80" s="66"/>
    </row>
    <row r="81" spans="1:77" ht="30" customHeight="1" x14ac:dyDescent="0.25">
      <c r="A81" s="96" t="s">
        <v>54</v>
      </c>
      <c r="B81" s="136" t="s">
        <v>30</v>
      </c>
      <c r="C81" s="96" t="s">
        <v>50</v>
      </c>
      <c r="D81" s="52" t="s">
        <v>5</v>
      </c>
      <c r="E81" s="14">
        <f>SUM(F81:K81)</f>
        <v>1145658.9569999999</v>
      </c>
      <c r="F81" s="102">
        <f>F82+F83+F84</f>
        <v>1145658.9569999999</v>
      </c>
      <c r="G81" s="68"/>
      <c r="H81" s="68"/>
      <c r="I81" s="68"/>
      <c r="J81" s="69"/>
      <c r="K81" s="16">
        <v>0</v>
      </c>
      <c r="L81" s="16">
        <v>0</v>
      </c>
      <c r="M81" s="15">
        <v>0</v>
      </c>
      <c r="N81" s="15">
        <v>0</v>
      </c>
      <c r="O81" s="96"/>
    </row>
    <row r="82" spans="1:77" ht="35.25" customHeight="1" x14ac:dyDescent="0.25">
      <c r="A82" s="113"/>
      <c r="B82" s="137"/>
      <c r="C82" s="113"/>
      <c r="D82" s="52" t="s">
        <v>16</v>
      </c>
      <c r="E82" s="14">
        <f>SUM(F82:K82)</f>
        <v>131801.1</v>
      </c>
      <c r="F82" s="102">
        <f>F86</f>
        <v>131801.1</v>
      </c>
      <c r="G82" s="68"/>
      <c r="H82" s="68"/>
      <c r="I82" s="68"/>
      <c r="J82" s="69"/>
      <c r="K82" s="16">
        <v>0</v>
      </c>
      <c r="L82" s="16">
        <v>0</v>
      </c>
      <c r="M82" s="15">
        <v>0</v>
      </c>
      <c r="N82" s="15">
        <v>0</v>
      </c>
      <c r="O82" s="97"/>
    </row>
    <row r="83" spans="1:77" ht="44.25" customHeight="1" x14ac:dyDescent="0.25">
      <c r="A83" s="113"/>
      <c r="B83" s="137"/>
      <c r="C83" s="113"/>
      <c r="D83" s="52" t="s">
        <v>14</v>
      </c>
      <c r="E83" s="14">
        <f>SUM(F83:K83)</f>
        <v>584291.58700000006</v>
      </c>
      <c r="F83" s="102">
        <f>F87</f>
        <v>584291.58700000006</v>
      </c>
      <c r="G83" s="68"/>
      <c r="H83" s="68"/>
      <c r="I83" s="68"/>
      <c r="J83" s="69"/>
      <c r="K83" s="16">
        <v>0</v>
      </c>
      <c r="L83" s="16">
        <v>0</v>
      </c>
      <c r="M83" s="15">
        <v>0</v>
      </c>
      <c r="N83" s="15">
        <v>0</v>
      </c>
      <c r="O83" s="97"/>
    </row>
    <row r="84" spans="1:77" ht="47.45" customHeight="1" x14ac:dyDescent="0.25">
      <c r="A84" s="114"/>
      <c r="B84" s="138"/>
      <c r="C84" s="114"/>
      <c r="D84" s="52" t="s">
        <v>6</v>
      </c>
      <c r="E84" s="14">
        <f>SUM(F84:K84)</f>
        <v>429566.27</v>
      </c>
      <c r="F84" s="102">
        <f>F88</f>
        <v>429566.27</v>
      </c>
      <c r="G84" s="68"/>
      <c r="H84" s="68"/>
      <c r="I84" s="68"/>
      <c r="J84" s="69"/>
      <c r="K84" s="16">
        <v>0</v>
      </c>
      <c r="L84" s="16">
        <v>0</v>
      </c>
      <c r="M84" s="15">
        <v>0</v>
      </c>
      <c r="N84" s="15">
        <v>0</v>
      </c>
      <c r="O84" s="97"/>
    </row>
    <row r="85" spans="1:77" ht="26.45" customHeight="1" x14ac:dyDescent="0.25">
      <c r="A85" s="78" t="s">
        <v>55</v>
      </c>
      <c r="B85" s="75" t="s">
        <v>78</v>
      </c>
      <c r="C85" s="81" t="s">
        <v>50</v>
      </c>
      <c r="D85" s="49" t="s">
        <v>5</v>
      </c>
      <c r="E85" s="46">
        <f t="shared" ref="E85:N85" si="6">E86+E87+E88</f>
        <v>1145658.9569999999</v>
      </c>
      <c r="F85" s="67">
        <f>F86+F87+F88</f>
        <v>1145658.9569999999</v>
      </c>
      <c r="G85" s="68"/>
      <c r="H85" s="68"/>
      <c r="I85" s="68"/>
      <c r="J85" s="69"/>
      <c r="K85" s="46">
        <f t="shared" si="6"/>
        <v>0</v>
      </c>
      <c r="L85" s="46">
        <f t="shared" si="6"/>
        <v>0</v>
      </c>
      <c r="M85" s="46">
        <f t="shared" si="6"/>
        <v>0</v>
      </c>
      <c r="N85" s="46">
        <f t="shared" si="6"/>
        <v>0</v>
      </c>
      <c r="O85" s="81" t="s">
        <v>26</v>
      </c>
    </row>
    <row r="86" spans="1:77" ht="33" customHeight="1" x14ac:dyDescent="0.25">
      <c r="A86" s="79"/>
      <c r="B86" s="76"/>
      <c r="C86" s="82"/>
      <c r="D86" s="49" t="s">
        <v>16</v>
      </c>
      <c r="E86" s="46">
        <f>SUM(F86:K86)</f>
        <v>131801.1</v>
      </c>
      <c r="F86" s="67">
        <v>131801.1</v>
      </c>
      <c r="G86" s="68"/>
      <c r="H86" s="68"/>
      <c r="I86" s="68"/>
      <c r="J86" s="69"/>
      <c r="K86" s="5">
        <v>0</v>
      </c>
      <c r="L86" s="5">
        <v>0</v>
      </c>
      <c r="M86" s="61">
        <v>0</v>
      </c>
      <c r="N86" s="61">
        <v>0</v>
      </c>
      <c r="O86" s="87"/>
    </row>
    <row r="87" spans="1:77" ht="36.6" customHeight="1" x14ac:dyDescent="0.25">
      <c r="A87" s="79"/>
      <c r="B87" s="76"/>
      <c r="C87" s="82"/>
      <c r="D87" s="49" t="s">
        <v>14</v>
      </c>
      <c r="E87" s="46">
        <f>SUM(F87:K87)</f>
        <v>584291.58700000006</v>
      </c>
      <c r="F87" s="67">
        <v>584291.58700000006</v>
      </c>
      <c r="G87" s="68"/>
      <c r="H87" s="68"/>
      <c r="I87" s="68"/>
      <c r="J87" s="69"/>
      <c r="K87" s="5">
        <v>0</v>
      </c>
      <c r="L87" s="5">
        <v>0</v>
      </c>
      <c r="M87" s="61">
        <v>0</v>
      </c>
      <c r="N87" s="61">
        <v>0</v>
      </c>
      <c r="O87" s="87"/>
    </row>
    <row r="88" spans="1:77" ht="55.5" customHeight="1" x14ac:dyDescent="0.25">
      <c r="A88" s="80"/>
      <c r="B88" s="77"/>
      <c r="C88" s="83"/>
      <c r="D88" s="49" t="s">
        <v>6</v>
      </c>
      <c r="E88" s="46">
        <f>SUM(F88:K88)</f>
        <v>429566.27</v>
      </c>
      <c r="F88" s="67">
        <v>429566.27</v>
      </c>
      <c r="G88" s="68"/>
      <c r="H88" s="68"/>
      <c r="I88" s="68"/>
      <c r="J88" s="69"/>
      <c r="K88" s="5">
        <v>0</v>
      </c>
      <c r="L88" s="5">
        <v>0</v>
      </c>
      <c r="M88" s="61">
        <v>0</v>
      </c>
      <c r="N88" s="61">
        <v>0</v>
      </c>
      <c r="O88" s="87"/>
    </row>
    <row r="89" spans="1:77" ht="33" customHeight="1" x14ac:dyDescent="0.25">
      <c r="A89" s="65"/>
      <c r="B89" s="84" t="s">
        <v>46</v>
      </c>
      <c r="C89" s="65"/>
      <c r="D89" s="71"/>
      <c r="E89" s="73" t="s">
        <v>32</v>
      </c>
      <c r="F89" s="73" t="s">
        <v>50</v>
      </c>
      <c r="G89" s="74" t="s">
        <v>33</v>
      </c>
      <c r="H89" s="74"/>
      <c r="I89" s="74"/>
      <c r="J89" s="74"/>
      <c r="K89" s="63" t="s">
        <v>63</v>
      </c>
      <c r="L89" s="63" t="s">
        <v>64</v>
      </c>
      <c r="M89" s="63" t="s">
        <v>65</v>
      </c>
      <c r="N89" s="63" t="s">
        <v>69</v>
      </c>
      <c r="O89" s="85"/>
    </row>
    <row r="90" spans="1:77" ht="33" customHeight="1" x14ac:dyDescent="0.25">
      <c r="A90" s="65"/>
      <c r="B90" s="84"/>
      <c r="C90" s="65"/>
      <c r="D90" s="71"/>
      <c r="E90" s="72"/>
      <c r="F90" s="72"/>
      <c r="G90" s="61" t="s">
        <v>34</v>
      </c>
      <c r="H90" s="61" t="s">
        <v>35</v>
      </c>
      <c r="I90" s="61" t="s">
        <v>36</v>
      </c>
      <c r="J90" s="61" t="s">
        <v>37</v>
      </c>
      <c r="K90" s="64"/>
      <c r="L90" s="64"/>
      <c r="M90" s="64"/>
      <c r="N90" s="64"/>
      <c r="O90" s="86"/>
    </row>
    <row r="91" spans="1:77" ht="35.25" customHeight="1" x14ac:dyDescent="0.25">
      <c r="A91" s="66"/>
      <c r="B91" s="72"/>
      <c r="C91" s="66"/>
      <c r="D91" s="72"/>
      <c r="E91" s="22">
        <v>1</v>
      </c>
      <c r="F91" s="24">
        <v>1</v>
      </c>
      <c r="G91" s="24" t="s">
        <v>47</v>
      </c>
      <c r="H91" s="24" t="s">
        <v>47</v>
      </c>
      <c r="I91" s="24" t="s">
        <v>47</v>
      </c>
      <c r="J91" s="43">
        <v>1</v>
      </c>
      <c r="K91" s="23" t="s">
        <v>47</v>
      </c>
      <c r="L91" s="23" t="s">
        <v>47</v>
      </c>
      <c r="M91" s="23" t="s">
        <v>47</v>
      </c>
      <c r="N91" s="23" t="s">
        <v>47</v>
      </c>
      <c r="O91" s="86"/>
    </row>
    <row r="92" spans="1:77" s="4" customFormat="1" ht="28.9" customHeight="1" x14ac:dyDescent="0.25">
      <c r="A92" s="78"/>
      <c r="B92" s="100" t="s">
        <v>79</v>
      </c>
      <c r="C92" s="100" t="s">
        <v>23</v>
      </c>
      <c r="D92" s="13" t="s">
        <v>5</v>
      </c>
      <c r="E92" s="7">
        <f>SUM(E93:E95)</f>
        <v>20120290.739050001</v>
      </c>
      <c r="F92" s="93">
        <f>F93+F94+F95</f>
        <v>13817493.382780001</v>
      </c>
      <c r="G92" s="94"/>
      <c r="H92" s="94"/>
      <c r="I92" s="94"/>
      <c r="J92" s="95"/>
      <c r="K92" s="9">
        <f>SUM(K93:K95)</f>
        <v>5509231.0879999995</v>
      </c>
      <c r="L92" s="9">
        <f>SUM(L93:L95)</f>
        <v>793147.91</v>
      </c>
      <c r="M92" s="9">
        <f>SUM(M93:M95)</f>
        <v>0</v>
      </c>
      <c r="N92" s="9">
        <f>SUM(N93:N95)</f>
        <v>418.35827</v>
      </c>
      <c r="O92" s="81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</row>
    <row r="93" spans="1:77" s="4" customFormat="1" ht="45" customHeight="1" x14ac:dyDescent="0.25">
      <c r="A93" s="79"/>
      <c r="B93" s="101"/>
      <c r="C93" s="101"/>
      <c r="D93" s="13" t="s">
        <v>16</v>
      </c>
      <c r="E93" s="7">
        <f>E64+E82</f>
        <v>2265124.8800000004</v>
      </c>
      <c r="F93" s="93">
        <f>F64+F82</f>
        <v>2018097.2000000002</v>
      </c>
      <c r="G93" s="94"/>
      <c r="H93" s="94"/>
      <c r="I93" s="94"/>
      <c r="J93" s="95"/>
      <c r="K93" s="60">
        <f>K64+K82</f>
        <v>247027.68</v>
      </c>
      <c r="L93" s="60">
        <f>L64+L82</f>
        <v>0</v>
      </c>
      <c r="M93" s="60">
        <f>M64+M82</f>
        <v>0</v>
      </c>
      <c r="N93" s="60">
        <f>N64+N82</f>
        <v>0</v>
      </c>
      <c r="O93" s="82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</row>
    <row r="94" spans="1:77" s="4" customFormat="1" ht="37.15" customHeight="1" x14ac:dyDescent="0.25">
      <c r="A94" s="79"/>
      <c r="B94" s="101"/>
      <c r="C94" s="101"/>
      <c r="D94" s="13" t="s">
        <v>14</v>
      </c>
      <c r="E94" s="7">
        <f>E16+E37+E65+E83</f>
        <v>13144541.500999998</v>
      </c>
      <c r="F94" s="93">
        <f>F16+F37+F65+F83</f>
        <v>9047731.227</v>
      </c>
      <c r="G94" s="94"/>
      <c r="H94" s="94"/>
      <c r="I94" s="94"/>
      <c r="J94" s="95"/>
      <c r="K94" s="60">
        <f t="shared" ref="K94:N95" si="7">K16+K37+K65+K83</f>
        <v>3375819.7639999995</v>
      </c>
      <c r="L94" s="60">
        <f t="shared" si="7"/>
        <v>720990.51</v>
      </c>
      <c r="M94" s="60">
        <f t="shared" si="7"/>
        <v>0</v>
      </c>
      <c r="N94" s="60">
        <f t="shared" si="7"/>
        <v>0</v>
      </c>
      <c r="O94" s="82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</row>
    <row r="95" spans="1:77" s="4" customFormat="1" ht="48.6" customHeight="1" x14ac:dyDescent="0.25">
      <c r="A95" s="79"/>
      <c r="B95" s="101"/>
      <c r="C95" s="101"/>
      <c r="D95" s="13" t="s">
        <v>6</v>
      </c>
      <c r="E95" s="7">
        <f>E17+E38+E66+E84</f>
        <v>4710624.3580499999</v>
      </c>
      <c r="F95" s="93">
        <f>F17+F38+F66+F84</f>
        <v>2751664.95578</v>
      </c>
      <c r="G95" s="94"/>
      <c r="H95" s="94"/>
      <c r="I95" s="94"/>
      <c r="J95" s="95"/>
      <c r="K95" s="8">
        <f t="shared" si="7"/>
        <v>1886383.6439999999</v>
      </c>
      <c r="L95" s="8">
        <f t="shared" si="7"/>
        <v>72157.399999999994</v>
      </c>
      <c r="M95" s="8">
        <f t="shared" si="7"/>
        <v>0</v>
      </c>
      <c r="N95" s="8">
        <f t="shared" si="7"/>
        <v>418.35827</v>
      </c>
      <c r="O95" s="82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</row>
    <row r="96" spans="1:77" ht="24.6" customHeight="1" x14ac:dyDescent="0.25">
      <c r="A96" s="147" t="s">
        <v>9</v>
      </c>
      <c r="B96" s="66"/>
      <c r="C96" s="66"/>
      <c r="D96" s="2" t="s">
        <v>5</v>
      </c>
      <c r="E96" s="60">
        <f>SUM(E97:E99)</f>
        <v>20128704.210050002</v>
      </c>
      <c r="F96" s="148">
        <f>F97+F98+F99</f>
        <v>13817493.382780001</v>
      </c>
      <c r="G96" s="148"/>
      <c r="H96" s="148"/>
      <c r="I96" s="148"/>
      <c r="J96" s="148"/>
      <c r="K96" s="60">
        <f>SUM(K97:K99)</f>
        <v>5509231.0879999995</v>
      </c>
      <c r="L96" s="60">
        <f>SUM(L98:L99)</f>
        <v>793147.91</v>
      </c>
      <c r="M96" s="60">
        <f>SUM(M98:M99)</f>
        <v>0</v>
      </c>
      <c r="N96" s="60">
        <f>SUM(N98:N99)</f>
        <v>8831.8292700000002</v>
      </c>
      <c r="O96" s="145"/>
    </row>
    <row r="97" spans="1:15" ht="48.75" customHeight="1" x14ac:dyDescent="0.25">
      <c r="A97" s="66"/>
      <c r="B97" s="66"/>
      <c r="C97" s="66"/>
      <c r="D97" s="2" t="s">
        <v>16</v>
      </c>
      <c r="E97" s="60">
        <f>F97+K97+L97+M97+N97</f>
        <v>2265124.8800000004</v>
      </c>
      <c r="F97" s="148">
        <f>F93</f>
        <v>2018097.2000000002</v>
      </c>
      <c r="G97" s="99"/>
      <c r="H97" s="99"/>
      <c r="I97" s="99"/>
      <c r="J97" s="99"/>
      <c r="K97" s="60">
        <f t="shared" ref="K97:N98" si="8">K93</f>
        <v>247027.68</v>
      </c>
      <c r="L97" s="60">
        <f t="shared" si="8"/>
        <v>0</v>
      </c>
      <c r="M97" s="60">
        <f t="shared" si="8"/>
        <v>0</v>
      </c>
      <c r="N97" s="60">
        <f t="shared" si="8"/>
        <v>0</v>
      </c>
      <c r="O97" s="146"/>
    </row>
    <row r="98" spans="1:15" ht="62.45" customHeight="1" x14ac:dyDescent="0.25">
      <c r="A98" s="66"/>
      <c r="B98" s="66"/>
      <c r="C98" s="66"/>
      <c r="D98" s="2" t="s">
        <v>14</v>
      </c>
      <c r="E98" s="60">
        <f>F98+K98+L98+M98+N98</f>
        <v>13144541.501</v>
      </c>
      <c r="F98" s="148">
        <f>F94</f>
        <v>9047731.227</v>
      </c>
      <c r="G98" s="99"/>
      <c r="H98" s="99"/>
      <c r="I98" s="99"/>
      <c r="J98" s="99"/>
      <c r="K98" s="60">
        <f t="shared" si="8"/>
        <v>3375819.7639999995</v>
      </c>
      <c r="L98" s="60">
        <f t="shared" si="8"/>
        <v>720990.51</v>
      </c>
      <c r="M98" s="60">
        <f t="shared" si="8"/>
        <v>0</v>
      </c>
      <c r="N98" s="60">
        <v>0</v>
      </c>
      <c r="O98" s="146"/>
    </row>
    <row r="99" spans="1:15" ht="52.5" customHeight="1" x14ac:dyDescent="0.25">
      <c r="A99" s="66"/>
      <c r="B99" s="66"/>
      <c r="C99" s="66"/>
      <c r="D99" s="2" t="s">
        <v>6</v>
      </c>
      <c r="E99" s="60">
        <f>F99+K99+L99+M99+N99</f>
        <v>4719037.8290499998</v>
      </c>
      <c r="F99" s="148">
        <f>F13+F95</f>
        <v>2751664.95578</v>
      </c>
      <c r="G99" s="99"/>
      <c r="H99" s="99"/>
      <c r="I99" s="99"/>
      <c r="J99" s="99"/>
      <c r="K99" s="60">
        <f>K13+K95</f>
        <v>1886383.6439999999</v>
      </c>
      <c r="L99" s="60">
        <f>L13+L95</f>
        <v>72157.399999999994</v>
      </c>
      <c r="M99" s="60">
        <f>M13+M95</f>
        <v>0</v>
      </c>
      <c r="N99" s="60">
        <f>N13+N95</f>
        <v>8831.8292700000002</v>
      </c>
      <c r="O99" s="146"/>
    </row>
    <row r="100" spans="1:15" ht="15.75" x14ac:dyDescent="0.25">
      <c r="O100" s="34" t="s">
        <v>81</v>
      </c>
    </row>
    <row r="101" spans="1:15" ht="18.75" x14ac:dyDescent="0.3">
      <c r="C101" s="35" t="s">
        <v>82</v>
      </c>
      <c r="D101" s="35"/>
      <c r="E101" s="35"/>
      <c r="F101" s="35"/>
      <c r="G101" s="36"/>
      <c r="H101" s="36"/>
      <c r="I101" s="36"/>
      <c r="J101" s="36"/>
      <c r="K101" s="36"/>
      <c r="L101" s="37" t="s">
        <v>83</v>
      </c>
      <c r="M101" s="38"/>
    </row>
    <row r="102" spans="1:15" ht="18.75" x14ac:dyDescent="0.3">
      <c r="C102" s="144"/>
      <c r="D102" s="144"/>
      <c r="E102" s="144"/>
      <c r="F102" s="144"/>
      <c r="G102" s="36"/>
      <c r="H102" s="36"/>
      <c r="I102" s="36"/>
      <c r="J102" s="36"/>
      <c r="K102" s="36"/>
      <c r="L102" s="37"/>
      <c r="M102" s="38"/>
      <c r="N102" s="45"/>
    </row>
    <row r="103" spans="1:15" ht="18.75" x14ac:dyDescent="0.3">
      <c r="C103" s="59"/>
      <c r="D103" s="39"/>
      <c r="E103" s="40"/>
      <c r="F103" s="39"/>
      <c r="G103" s="36"/>
      <c r="H103" s="36"/>
      <c r="I103" s="36"/>
      <c r="J103" s="36"/>
      <c r="K103" s="36"/>
      <c r="L103" s="37"/>
      <c r="M103" s="38"/>
      <c r="N103" s="44"/>
    </row>
    <row r="104" spans="1:15" ht="18.75" x14ac:dyDescent="0.3">
      <c r="C104" s="144" t="s">
        <v>56</v>
      </c>
      <c r="D104" s="144"/>
      <c r="E104" s="41"/>
      <c r="F104" s="39"/>
      <c r="G104" s="36"/>
      <c r="H104" s="36"/>
      <c r="I104" s="36"/>
      <c r="J104" s="36"/>
      <c r="K104" s="36"/>
      <c r="L104" s="37"/>
      <c r="M104" s="38"/>
    </row>
    <row r="105" spans="1:15" ht="18.75" x14ac:dyDescent="0.3">
      <c r="C105" s="144" t="s">
        <v>57</v>
      </c>
      <c r="D105" s="144"/>
      <c r="E105" s="144"/>
      <c r="F105" s="144"/>
      <c r="G105" s="36"/>
      <c r="H105" s="36"/>
      <c r="I105" s="36"/>
      <c r="J105" s="36"/>
      <c r="K105" s="36"/>
      <c r="L105" s="42" t="s">
        <v>58</v>
      </c>
      <c r="M105" s="38"/>
    </row>
    <row r="106" spans="1:15" ht="18.75" x14ac:dyDescent="0.3">
      <c r="C106" s="144" t="s">
        <v>59</v>
      </c>
      <c r="D106" s="144"/>
      <c r="E106" s="144"/>
      <c r="F106" s="144"/>
      <c r="G106" s="36"/>
      <c r="H106" s="36"/>
      <c r="I106" s="36"/>
      <c r="J106" s="36"/>
      <c r="K106" s="36"/>
      <c r="L106" s="37"/>
      <c r="M106" s="38"/>
    </row>
    <row r="107" spans="1:15" ht="18.75" x14ac:dyDescent="0.3">
      <c r="C107" s="144" t="s">
        <v>60</v>
      </c>
      <c r="D107" s="144"/>
      <c r="E107" s="144"/>
      <c r="F107" s="144"/>
      <c r="G107" s="36"/>
      <c r="H107" s="36"/>
      <c r="I107" s="36"/>
      <c r="J107" s="36"/>
      <c r="K107" s="36"/>
      <c r="L107" s="37"/>
      <c r="M107" s="38"/>
    </row>
  </sheetData>
  <mergeCells count="275">
    <mergeCell ref="K27:K28"/>
    <mergeCell ref="L27:L28"/>
    <mergeCell ref="M27:M28"/>
    <mergeCell ref="N27:N28"/>
    <mergeCell ref="K54:K55"/>
    <mergeCell ref="L54:L55"/>
    <mergeCell ref="M54:M55"/>
    <mergeCell ref="N54:N55"/>
    <mergeCell ref="M48:M49"/>
    <mergeCell ref="N48:N49"/>
    <mergeCell ref="M42:M43"/>
    <mergeCell ref="N42:N43"/>
    <mergeCell ref="O30:O32"/>
    <mergeCell ref="F31:J31"/>
    <mergeCell ref="F32:J32"/>
    <mergeCell ref="A33:A35"/>
    <mergeCell ref="B33:B35"/>
    <mergeCell ref="C33:C35"/>
    <mergeCell ref="D33:D35"/>
    <mergeCell ref="E33:E34"/>
    <mergeCell ref="F33:F34"/>
    <mergeCell ref="G33:J33"/>
    <mergeCell ref="O33:O35"/>
    <mergeCell ref="K33:K34"/>
    <mergeCell ref="L33:L34"/>
    <mergeCell ref="M33:M34"/>
    <mergeCell ref="N33:N34"/>
    <mergeCell ref="F30:J30"/>
    <mergeCell ref="C104:D104"/>
    <mergeCell ref="C105:F105"/>
    <mergeCell ref="C106:F106"/>
    <mergeCell ref="F81:J81"/>
    <mergeCell ref="F82:J82"/>
    <mergeCell ref="F83:J83"/>
    <mergeCell ref="F84:J84"/>
    <mergeCell ref="C107:F107"/>
    <mergeCell ref="O92:O95"/>
    <mergeCell ref="O96:O99"/>
    <mergeCell ref="A96:C99"/>
    <mergeCell ref="C92:C95"/>
    <mergeCell ref="F97:J97"/>
    <mergeCell ref="F98:J98"/>
    <mergeCell ref="F99:J99"/>
    <mergeCell ref="F96:J96"/>
    <mergeCell ref="C102:F102"/>
    <mergeCell ref="A89:A91"/>
    <mergeCell ref="B89:B91"/>
    <mergeCell ref="C89:C91"/>
    <mergeCell ref="D89:D91"/>
    <mergeCell ref="E89:E90"/>
    <mergeCell ref="F89:F90"/>
    <mergeCell ref="G89:J89"/>
    <mergeCell ref="O74:O77"/>
    <mergeCell ref="F71:F72"/>
    <mergeCell ref="L71:L72"/>
    <mergeCell ref="M71:M72"/>
    <mergeCell ref="N71:N72"/>
    <mergeCell ref="D78:D80"/>
    <mergeCell ref="E78:E79"/>
    <mergeCell ref="F78:F79"/>
    <mergeCell ref="F75:J75"/>
    <mergeCell ref="F76:J76"/>
    <mergeCell ref="F77:J77"/>
    <mergeCell ref="O78:O80"/>
    <mergeCell ref="K71:K72"/>
    <mergeCell ref="O51:O53"/>
    <mergeCell ref="O57:O59"/>
    <mergeCell ref="O63:O66"/>
    <mergeCell ref="O67:O70"/>
    <mergeCell ref="F51:J51"/>
    <mergeCell ref="F52:J52"/>
    <mergeCell ref="F53:J53"/>
    <mergeCell ref="O60:O62"/>
    <mergeCell ref="F65:J65"/>
    <mergeCell ref="F66:J66"/>
    <mergeCell ref="F67:J67"/>
    <mergeCell ref="O54:O56"/>
    <mergeCell ref="D60:D62"/>
    <mergeCell ref="E60:E61"/>
    <mergeCell ref="F60:F61"/>
    <mergeCell ref="G60:J60"/>
    <mergeCell ref="C63:C66"/>
    <mergeCell ref="D71:D73"/>
    <mergeCell ref="E71:E72"/>
    <mergeCell ref="F68:J68"/>
    <mergeCell ref="E54:E55"/>
    <mergeCell ref="F54:F55"/>
    <mergeCell ref="G54:J54"/>
    <mergeCell ref="F57:J57"/>
    <mergeCell ref="F58:J58"/>
    <mergeCell ref="F59:J59"/>
    <mergeCell ref="F63:J63"/>
    <mergeCell ref="F64:J64"/>
    <mergeCell ref="A36:A38"/>
    <mergeCell ref="A63:A66"/>
    <mergeCell ref="B51:B53"/>
    <mergeCell ref="A51:A53"/>
    <mergeCell ref="C51:C53"/>
    <mergeCell ref="A57:A59"/>
    <mergeCell ref="A24:A26"/>
    <mergeCell ref="B39:B41"/>
    <mergeCell ref="A39:A41"/>
    <mergeCell ref="C39:C41"/>
    <mergeCell ref="C36:C38"/>
    <mergeCell ref="B36:B38"/>
    <mergeCell ref="B27:B29"/>
    <mergeCell ref="C27:C29"/>
    <mergeCell ref="C24:C26"/>
    <mergeCell ref="B57:B59"/>
    <mergeCell ref="A27:A29"/>
    <mergeCell ref="A30:A32"/>
    <mergeCell ref="B30:B32"/>
    <mergeCell ref="C30:C32"/>
    <mergeCell ref="A60:A62"/>
    <mergeCell ref="B60:B62"/>
    <mergeCell ref="C60:C62"/>
    <mergeCell ref="C57:C59"/>
    <mergeCell ref="C85:C88"/>
    <mergeCell ref="B78:B80"/>
    <mergeCell ref="C78:C80"/>
    <mergeCell ref="A74:A77"/>
    <mergeCell ref="A67:A70"/>
    <mergeCell ref="B67:B70"/>
    <mergeCell ref="C67:C70"/>
    <mergeCell ref="B74:B77"/>
    <mergeCell ref="C74:C77"/>
    <mergeCell ref="A81:A84"/>
    <mergeCell ref="C81:C84"/>
    <mergeCell ref="B81:B84"/>
    <mergeCell ref="A78:A80"/>
    <mergeCell ref="A85:A88"/>
    <mergeCell ref="A18:A20"/>
    <mergeCell ref="A21:A23"/>
    <mergeCell ref="A3:A4"/>
    <mergeCell ref="F4:J4"/>
    <mergeCell ref="F5:J5"/>
    <mergeCell ref="F3:N3"/>
    <mergeCell ref="E3:E4"/>
    <mergeCell ref="B2:O2"/>
    <mergeCell ref="D3:D4"/>
    <mergeCell ref="C3:C4"/>
    <mergeCell ref="B3:B4"/>
    <mergeCell ref="B6:O6"/>
    <mergeCell ref="O3:O4"/>
    <mergeCell ref="K10:K11"/>
    <mergeCell ref="A15:A17"/>
    <mergeCell ref="B7:B8"/>
    <mergeCell ref="A7:A8"/>
    <mergeCell ref="C7:C8"/>
    <mergeCell ref="O7:O8"/>
    <mergeCell ref="B10:B12"/>
    <mergeCell ref="A10:A12"/>
    <mergeCell ref="C10:C12"/>
    <mergeCell ref="D10:D12"/>
    <mergeCell ref="F7:J7"/>
    <mergeCell ref="F8:J8"/>
    <mergeCell ref="F9:J9"/>
    <mergeCell ref="L10:L11"/>
    <mergeCell ref="M10:M11"/>
    <mergeCell ref="N10:N11"/>
    <mergeCell ref="O10:O12"/>
    <mergeCell ref="A48:A50"/>
    <mergeCell ref="B48:B50"/>
    <mergeCell ref="F18:J18"/>
    <mergeCell ref="D27:D29"/>
    <mergeCell ref="E27:E28"/>
    <mergeCell ref="B21:B23"/>
    <mergeCell ref="D42:D44"/>
    <mergeCell ref="E42:E43"/>
    <mergeCell ref="F42:F43"/>
    <mergeCell ref="G42:J42"/>
    <mergeCell ref="F27:F28"/>
    <mergeCell ref="G27:J27"/>
    <mergeCell ref="C18:C20"/>
    <mergeCell ref="D21:D23"/>
    <mergeCell ref="E21:E22"/>
    <mergeCell ref="F21:F22"/>
    <mergeCell ref="G21:J21"/>
    <mergeCell ref="F24:J24"/>
    <mergeCell ref="F36:J36"/>
    <mergeCell ref="F47:J47"/>
    <mergeCell ref="F37:J37"/>
    <mergeCell ref="F38:J38"/>
    <mergeCell ref="F39:J39"/>
    <mergeCell ref="F40:J40"/>
    <mergeCell ref="F13:J13"/>
    <mergeCell ref="F10:F11"/>
    <mergeCell ref="E10:E11"/>
    <mergeCell ref="G10:J10"/>
    <mergeCell ref="B14:O14"/>
    <mergeCell ref="B15:B17"/>
    <mergeCell ref="O15:O17"/>
    <mergeCell ref="O18:O20"/>
    <mergeCell ref="O24:O26"/>
    <mergeCell ref="F17:J17"/>
    <mergeCell ref="O21:O23"/>
    <mergeCell ref="C21:C23"/>
    <mergeCell ref="C15:C17"/>
    <mergeCell ref="B18:B20"/>
    <mergeCell ref="B24:B26"/>
    <mergeCell ref="F15:J15"/>
    <mergeCell ref="F16:J16"/>
    <mergeCell ref="F26:J26"/>
    <mergeCell ref="F19:J19"/>
    <mergeCell ref="F20:J20"/>
    <mergeCell ref="K21:K22"/>
    <mergeCell ref="L21:L22"/>
    <mergeCell ref="M21:M22"/>
    <mergeCell ref="N21:N22"/>
    <mergeCell ref="O27:O29"/>
    <mergeCell ref="F25:J25"/>
    <mergeCell ref="B92:B95"/>
    <mergeCell ref="F69:J69"/>
    <mergeCell ref="F70:J70"/>
    <mergeCell ref="F74:J74"/>
    <mergeCell ref="G78:J78"/>
    <mergeCell ref="F92:J92"/>
    <mergeCell ref="F93:J93"/>
    <mergeCell ref="K78:K79"/>
    <mergeCell ref="L78:L79"/>
    <mergeCell ref="M78:M79"/>
    <mergeCell ref="N78:N79"/>
    <mergeCell ref="K48:K49"/>
    <mergeCell ref="L48:L49"/>
    <mergeCell ref="F41:J41"/>
    <mergeCell ref="F45:J45"/>
    <mergeCell ref="B42:B44"/>
    <mergeCell ref="C42:C44"/>
    <mergeCell ref="B63:B66"/>
    <mergeCell ref="G71:J71"/>
    <mergeCell ref="O71:O73"/>
    <mergeCell ref="C54:C56"/>
    <mergeCell ref="D54:D56"/>
    <mergeCell ref="A92:A95"/>
    <mergeCell ref="F94:J94"/>
    <mergeCell ref="F95:J95"/>
    <mergeCell ref="F85:J85"/>
    <mergeCell ref="F86:J86"/>
    <mergeCell ref="F87:J87"/>
    <mergeCell ref="F88:J88"/>
    <mergeCell ref="O81:O84"/>
    <mergeCell ref="O85:O88"/>
    <mergeCell ref="K89:K90"/>
    <mergeCell ref="L89:L90"/>
    <mergeCell ref="M89:M90"/>
    <mergeCell ref="N89:N90"/>
    <mergeCell ref="O89:O91"/>
    <mergeCell ref="A71:A73"/>
    <mergeCell ref="B71:B73"/>
    <mergeCell ref="C71:C73"/>
    <mergeCell ref="B85:B88"/>
    <mergeCell ref="M1:O1"/>
    <mergeCell ref="K60:K61"/>
    <mergeCell ref="L60:L61"/>
    <mergeCell ref="M60:M61"/>
    <mergeCell ref="N60:N61"/>
    <mergeCell ref="O48:O50"/>
    <mergeCell ref="F46:J46"/>
    <mergeCell ref="A42:A44"/>
    <mergeCell ref="C48:C50"/>
    <mergeCell ref="D48:D50"/>
    <mergeCell ref="E48:E49"/>
    <mergeCell ref="F48:F49"/>
    <mergeCell ref="G48:J48"/>
    <mergeCell ref="B45:B47"/>
    <mergeCell ref="A45:A47"/>
    <mergeCell ref="C45:C47"/>
    <mergeCell ref="A54:A56"/>
    <mergeCell ref="B54:B56"/>
    <mergeCell ref="O42:O44"/>
    <mergeCell ref="O45:O47"/>
    <mergeCell ref="O39:O41"/>
    <mergeCell ref="O36:O38"/>
    <mergeCell ref="K42:K43"/>
    <mergeCell ref="L42:L43"/>
  </mergeCells>
  <phoneticPr fontId="7" type="noConversion"/>
  <printOptions horizontalCentered="1"/>
  <pageMargins left="0.23622047244094491" right="0.23622047244094491" top="0.74803149606299213" bottom="0.55118110236220474" header="0.31496062992125984" footer="0.31496062992125984"/>
  <pageSetup paperSize="9" scale="50" fitToWidth="0" fitToHeight="0" orientation="landscape" r:id="rId1"/>
  <headerFooter differentFirst="1">
    <oddHeader xml:space="preserve">&amp;L
&amp;C&amp;P 
</oddHeader>
  </headerFooter>
  <rowBreaks count="4" manualBreakCount="4">
    <brk id="23" max="14" man="1"/>
    <brk id="50" max="14" man="1"/>
    <brk id="70" max="14" man="1"/>
    <brk id="9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2024-02-28T09:22:30Z</dcterms:modified>
</cp:coreProperties>
</file>